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ranka\Documents\37_BRANKA_21\SJEDNICE OPĆINSKOG VIJEĆA\ODLUKE\NOVI MANDAT\02. REDOVNA SJEDNICA - 16.09.2021\POLUGODIŠNJI IZVJEŠTAJ O IZVRŠENJU PRORAČUNA\"/>
    </mc:Choice>
  </mc:AlternateContent>
  <bookViews>
    <workbookView xWindow="0" yWindow="0" windowWidth="28800" windowHeight="13425"/>
  </bookViews>
  <sheets>
    <sheet name="List1" sheetId="1" r:id="rId1"/>
    <sheet name="List2" sheetId="2" r:id="rId2"/>
    <sheet name="List3" sheetId="3" r:id="rId3"/>
  </sheets>
  <definedNames>
    <definedName name="_xlnm.Print_Titles" localSheetId="0">List1!$27:$27</definedName>
    <definedName name="_xlnm.Print_Area" localSheetId="0">List1!$A$1:$I$101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1" l="1"/>
  <c r="F37" i="1"/>
  <c r="F42" i="1"/>
  <c r="F60" i="1"/>
  <c r="F69" i="1"/>
  <c r="F79" i="1"/>
  <c r="E90" i="1"/>
  <c r="E79" i="1"/>
  <c r="E69" i="1"/>
  <c r="E60" i="1"/>
  <c r="E42" i="1"/>
  <c r="E37" i="1"/>
  <c r="F58" i="1"/>
  <c r="G59" i="1"/>
  <c r="G58" i="1" s="1"/>
  <c r="F56" i="1"/>
  <c r="E56" i="1"/>
  <c r="G56" i="1" s="1"/>
  <c r="G55" i="1"/>
  <c r="G74" i="1"/>
  <c r="E33" i="1"/>
  <c r="G29" i="1"/>
  <c r="G63" i="1" l="1"/>
  <c r="G66" i="1" l="1"/>
  <c r="G98" i="1"/>
  <c r="G68" i="1"/>
  <c r="G70" i="1"/>
  <c r="G71" i="1"/>
  <c r="G72" i="1"/>
  <c r="G73" i="1"/>
  <c r="G76" i="1"/>
  <c r="G78" i="1"/>
  <c r="G80" i="1"/>
  <c r="G81" i="1"/>
  <c r="G82" i="1"/>
  <c r="G84" i="1"/>
  <c r="G85" i="1"/>
  <c r="G86" i="1"/>
  <c r="G87" i="1"/>
  <c r="G89" i="1"/>
  <c r="G91" i="1"/>
  <c r="G92" i="1"/>
  <c r="G94" i="1"/>
  <c r="G96" i="1"/>
  <c r="G100" i="1"/>
  <c r="G32" i="1"/>
  <c r="G31" i="1"/>
  <c r="G34" i="1"/>
  <c r="G35" i="1"/>
  <c r="G36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61" i="1"/>
  <c r="G62" i="1"/>
  <c r="G64" i="1"/>
  <c r="G42" i="1"/>
  <c r="F75" i="1"/>
  <c r="F65" i="1"/>
  <c r="E75" i="1"/>
  <c r="G75" i="1" l="1"/>
  <c r="G60" i="1"/>
  <c r="F95" i="1" l="1"/>
  <c r="E95" i="1"/>
  <c r="G95" i="1" l="1"/>
  <c r="G79" i="1"/>
  <c r="F28" i="1"/>
  <c r="G69" i="1" l="1"/>
  <c r="F30" i="1"/>
  <c r="E30" i="1"/>
  <c r="G30" i="1" l="1"/>
  <c r="F93" i="1"/>
  <c r="E93" i="1"/>
  <c r="G37" i="1"/>
  <c r="G93" i="1" l="1"/>
  <c r="F77" i="1"/>
  <c r="E77" i="1"/>
  <c r="F67" i="1"/>
  <c r="E67" i="1"/>
  <c r="E65" i="1"/>
  <c r="G65" i="1" s="1"/>
  <c r="E28" i="1"/>
  <c r="F99" i="1"/>
  <c r="E99" i="1"/>
  <c r="F90" i="1"/>
  <c r="F88" i="1"/>
  <c r="E88" i="1"/>
  <c r="F83" i="1"/>
  <c r="E83" i="1"/>
  <c r="F97" i="1"/>
  <c r="E97" i="1"/>
  <c r="E101" i="1" l="1"/>
  <c r="G28" i="1"/>
  <c r="G97" i="1"/>
  <c r="G83" i="1"/>
  <c r="G88" i="1"/>
  <c r="G90" i="1"/>
  <c r="G99" i="1"/>
  <c r="G67" i="1"/>
  <c r="G77" i="1"/>
  <c r="G33" i="1"/>
  <c r="F101" i="1"/>
  <c r="G101" i="1" s="1"/>
</calcChain>
</file>

<file path=xl/sharedStrings.xml><?xml version="1.0" encoding="utf-8"?>
<sst xmlns="http://schemas.openxmlformats.org/spreadsheetml/2006/main" count="166" uniqueCount="156">
  <si>
    <t>Naziv cilja</t>
  </si>
  <si>
    <t>Naziv mjere</t>
  </si>
  <si>
    <t>Program / aktivnost</t>
  </si>
  <si>
    <t>CILJ 1. RAZVOJ KONKURENTNOG I ODRŽIVOG GOSPODARSTVA</t>
  </si>
  <si>
    <t>Mjera 1.2.: Razvoj malog i srednjeg poduzetništva te poljoprivrede</t>
  </si>
  <si>
    <t>Mjera 1.3. Razvoj institucionalnih kapaciteta u JLS</t>
  </si>
  <si>
    <t>CILJ 2. RAZVOJ LJDSKIH POTENCIJALA</t>
  </si>
  <si>
    <t>Mjera 2.2.: Poticanje rasta broja stanovnika</t>
  </si>
  <si>
    <t>CILJ 1. RAZVOJ KONKURENTNOG I ODRŽIVOG GOSPODARSTVA (nastavak)</t>
  </si>
  <si>
    <t>SVEUKUPNO:</t>
  </si>
  <si>
    <t>Naziv programa / aktivnosti</t>
  </si>
  <si>
    <t>P1001</t>
  </si>
  <si>
    <t>P1002</t>
  </si>
  <si>
    <t>Administrativni poslovi Jedinstvenog upravnog odjela</t>
  </si>
  <si>
    <t>Redovito održavanje zgrada</t>
  </si>
  <si>
    <t>Javni radovi</t>
  </si>
  <si>
    <t>P1003</t>
  </si>
  <si>
    <t>Nabava nefinancijske imovine</t>
  </si>
  <si>
    <t>P1004</t>
  </si>
  <si>
    <t>Subvencije poljoprivrednicima, obrtnicima, malim i srednjim poduzetnicima</t>
  </si>
  <si>
    <t>P1005</t>
  </si>
  <si>
    <t>Obnova starog grada Novigrad</t>
  </si>
  <si>
    <t>P1006</t>
  </si>
  <si>
    <t>Donacije u sportu</t>
  </si>
  <si>
    <t>P1007</t>
  </si>
  <si>
    <t>Financiranje rada političkih stranaka</t>
  </si>
  <si>
    <t>Protupožarna zaštita</t>
  </si>
  <si>
    <t>Potpore za lovstvo</t>
  </si>
  <si>
    <t>Predškolsko obrazovanje</t>
  </si>
  <si>
    <t>Osnovno obrazovanje</t>
  </si>
  <si>
    <t>Više srednjoškolsko obrazovanje</t>
  </si>
  <si>
    <t>Potpore za novorođeno dijete</t>
  </si>
  <si>
    <t>Humanitarna djelatnost Crvenog križa</t>
  </si>
  <si>
    <t>P1008</t>
  </si>
  <si>
    <t>Pomoć socijalno ugroženim obiteljima</t>
  </si>
  <si>
    <t>Troškovi i održavanje javne rasvjete</t>
  </si>
  <si>
    <t>Održavanje kapitalnih objekata - cesta</t>
  </si>
  <si>
    <t>Održavanje javnih površina</t>
  </si>
  <si>
    <t>P1010</t>
  </si>
  <si>
    <t>Nabava prometnih znakova</t>
  </si>
  <si>
    <t>Kultura i kulturne manifestacije</t>
  </si>
  <si>
    <t>Razvoj civilnog društva</t>
  </si>
  <si>
    <t>Organiziranje i provođenje zaštite i spašavanja</t>
  </si>
  <si>
    <t>P1013</t>
  </si>
  <si>
    <t>Održavanje komunalne infrastrukture</t>
  </si>
  <si>
    <t>Upravljanje imovinom</t>
  </si>
  <si>
    <t>Potpora poljoprivredi</t>
  </si>
  <si>
    <t xml:space="preserve">Javna uprava i administracija </t>
  </si>
  <si>
    <t>Predškolski odgoj</t>
  </si>
  <si>
    <t>P1011</t>
  </si>
  <si>
    <t>Osnovno i srednjoškolsko obrazovanje</t>
  </si>
  <si>
    <t>P1012</t>
  </si>
  <si>
    <t>Socijalna skrb</t>
  </si>
  <si>
    <t>Razvoj sporta i rekreacije</t>
  </si>
  <si>
    <t>Promicanje kulture</t>
  </si>
  <si>
    <t>Javna uprava i administracija</t>
  </si>
  <si>
    <t>Donacije organizacijama civilnog društva</t>
  </si>
  <si>
    <t>Javna uprava i administracija Općinskog vijeća</t>
  </si>
  <si>
    <t>P1009</t>
  </si>
  <si>
    <t>MJERA 1.1.: Održavanje i ulaganja u poboljšanje   komunalne infrastrukture</t>
  </si>
  <si>
    <t>Mjera 2.1.: Poboljšanje kvalitete obrazovnog sustava</t>
  </si>
  <si>
    <t>CILJ 3. PODIZANJE RAZINE KVALITETE ŽIVOTA</t>
  </si>
  <si>
    <t xml:space="preserve">Mjera 3.4.: Unapređenje kulturnog i sportskog života </t>
  </si>
  <si>
    <t xml:space="preserve">Mjera 3.4.:Unapređenje kulturnog i sportskog života  </t>
  </si>
  <si>
    <t>CILJ 3.  PODIZANJE RAZINE KVALITETE ŽIVOTA (nastavak)</t>
  </si>
  <si>
    <t>Mjera 3.3. Razvoj sustava socijalne skrbi</t>
  </si>
  <si>
    <t>Mjera 3.5. Unapređenje rada udruga i stranaka</t>
  </si>
  <si>
    <t>A1002 04</t>
  </si>
  <si>
    <t>Ostale donacije</t>
  </si>
  <si>
    <t>Financiranje rada službi  spašavanja</t>
  </si>
  <si>
    <t>Izgradnja vodoopskrbnog cjevovoda za Radnu zonu "Maletići " (I1)</t>
  </si>
  <si>
    <t>Administrativni poslovi Općinskog vijeća</t>
  </si>
  <si>
    <t>Provedba izbora</t>
  </si>
  <si>
    <t>Nabava mobilnog reciklažnog dvorišta</t>
  </si>
  <si>
    <t>Više i visoko obrazovanje</t>
  </si>
  <si>
    <t>Sufinanciranje područne Turističke zajednice</t>
  </si>
  <si>
    <t>P1014</t>
  </si>
  <si>
    <t>Promicanje turizma</t>
  </si>
  <si>
    <t>Vježba civilne zaštite</t>
  </si>
  <si>
    <t xml:space="preserve">Modernizacija nerazvrstanih prometnica na području Općine Netretić </t>
  </si>
  <si>
    <t>P1015</t>
  </si>
  <si>
    <t>Gospodaranje otpadom</t>
  </si>
  <si>
    <t>Nabava spremnika za reciklabilni otpad</t>
  </si>
  <si>
    <t>Naknada za odlaganje i zbrinjavanje komunalnod otpada</t>
  </si>
  <si>
    <t>Sanacija divljih deponija</t>
  </si>
  <si>
    <t xml:space="preserve">IZVRŠENJE PLANA RAZVOJNIH PROGRAMA OPĆINE NETRETIĆ </t>
  </si>
  <si>
    <t>Indeks</t>
  </si>
  <si>
    <t>A100701</t>
  </si>
  <si>
    <t>A100702</t>
  </si>
  <si>
    <t>A100801</t>
  </si>
  <si>
    <t>A100802</t>
  </si>
  <si>
    <t>A100803</t>
  </si>
  <si>
    <t>T101202</t>
  </si>
  <si>
    <t>T101203</t>
  </si>
  <si>
    <t>Objekt mrtvačnica i groblja</t>
  </si>
  <si>
    <t>T101204</t>
  </si>
  <si>
    <t>K101304</t>
  </si>
  <si>
    <t>K101305</t>
  </si>
  <si>
    <t>K101309</t>
  </si>
  <si>
    <t>K101317</t>
  </si>
  <si>
    <t>K101318</t>
  </si>
  <si>
    <t>Izrada projektne dokumentacije za višenamjenski društveni objekt Jarče Polje</t>
  </si>
  <si>
    <t>K101345</t>
  </si>
  <si>
    <t>Izrada projektne dokumentacije za cestu MO Mračin od križanja do zaseoka Sladići, Trupkovići NC MR-01</t>
  </si>
  <si>
    <t>Sanacija prilaza i pročelja mrtvačnice Prilišće</t>
  </si>
  <si>
    <t>K101302</t>
  </si>
  <si>
    <t>Izrada projektne dokumentacije za obnovu zgrade Općine i uređenje</t>
  </si>
  <si>
    <t>A101501</t>
  </si>
  <si>
    <t>A101502</t>
  </si>
  <si>
    <t>A101503</t>
  </si>
  <si>
    <t>Naknada za zbrinjavanje opasnog otpada</t>
  </si>
  <si>
    <t>K101532</t>
  </si>
  <si>
    <t>A100301</t>
  </si>
  <si>
    <t>A100101</t>
  </si>
  <si>
    <t>A100201</t>
  </si>
  <si>
    <t>A100202</t>
  </si>
  <si>
    <t>A100203</t>
  </si>
  <si>
    <t>T100205</t>
  </si>
  <si>
    <t>A100901</t>
  </si>
  <si>
    <t>A101001</t>
  </si>
  <si>
    <t>A101002</t>
  </si>
  <si>
    <t>A101003</t>
  </si>
  <si>
    <t>A101102</t>
  </si>
  <si>
    <t>A100501</t>
  </si>
  <si>
    <t>A100401</t>
  </si>
  <si>
    <t>K100402</t>
  </si>
  <si>
    <t>A100602</t>
  </si>
  <si>
    <t>A101401</t>
  </si>
  <si>
    <t>A101101</t>
  </si>
  <si>
    <t>A100601</t>
  </si>
  <si>
    <t>ZA RAZDOBLJE 01.01.2021. DO 30.06.2021. GODINE</t>
  </si>
  <si>
    <t>Plan za  2021. godinu</t>
  </si>
  <si>
    <t>Izvršenje 01.01.2021. do 30.06.2021. godine</t>
  </si>
  <si>
    <t>T1012 01</t>
  </si>
  <si>
    <t>K101363</t>
  </si>
  <si>
    <t>Uređenje makadamske ceste u MO B. Brdo NC BB-04, cesta od Marohnić Branka do crkve Sv. Križ Završje kč 4375</t>
  </si>
  <si>
    <t>K101366</t>
  </si>
  <si>
    <t>K101364</t>
  </si>
  <si>
    <t>Postavljanje javne rasvjete u naselju Rosopajnik</t>
  </si>
  <si>
    <t>Projektna dokumentacija, imovinsko pravno stanje i komunalno opremanje Stambeno naselje Dubravci</t>
  </si>
  <si>
    <t>K1013 36</t>
  </si>
  <si>
    <t>K101365</t>
  </si>
  <si>
    <t>Izgradnja Športsko - rekreacijskog centra "Dobra"</t>
  </si>
  <si>
    <t>A100206</t>
  </si>
  <si>
    <t>Proračunska zaliha</t>
  </si>
  <si>
    <t>K101362</t>
  </si>
  <si>
    <t>Izgradnja dječjeg vrtića</t>
  </si>
  <si>
    <t>K101368</t>
  </si>
  <si>
    <t xml:space="preserve">Pametna Općina Netretić </t>
  </si>
  <si>
    <t>P1016</t>
  </si>
  <si>
    <t>Udio u trgovačkom društvu</t>
  </si>
  <si>
    <t>K101644</t>
  </si>
  <si>
    <t>P1017</t>
  </si>
  <si>
    <t>Kapitalne pomoći trgovačkim društvima</t>
  </si>
  <si>
    <t>A101701</t>
  </si>
  <si>
    <t xml:space="preserve">Kapitalna pomoć trgovačkom društvu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</si>
</sst>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 textRotation="90"/>
    </xf>
    <xf numFmtId="0" fontId="2" fillId="3" borderId="3" xfId="0" applyFont="1" applyFill="1" applyBorder="1" applyAlignment="1">
      <alignment vertical="center" textRotation="90"/>
    </xf>
    <xf numFmtId="0" fontId="2" fillId="3" borderId="4" xfId="0" applyFont="1" applyFill="1" applyBorder="1" applyAlignment="1">
      <alignment vertical="center" textRotation="90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 textRotation="90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 wrapText="1"/>
    </xf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0" fillId="0" borderId="3" xfId="0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7"/>
  <sheetViews>
    <sheetView tabSelected="1" zoomScaleNormal="100" zoomScalePageLayoutView="115" workbookViewId="0">
      <selection activeCell="N13" sqref="N13"/>
    </sheetView>
  </sheetViews>
  <sheetFormatPr defaultRowHeight="11.25" x14ac:dyDescent="0.25"/>
  <cols>
    <col min="1" max="1" width="5" style="3" customWidth="1"/>
    <col min="2" max="2" width="5.7109375" style="3" customWidth="1"/>
    <col min="3" max="3" width="8" style="3" customWidth="1"/>
    <col min="4" max="4" width="20.42578125" style="3" customWidth="1"/>
    <col min="5" max="5" width="14" style="3" customWidth="1"/>
    <col min="6" max="6" width="15.28515625" style="3" customWidth="1"/>
    <col min="7" max="7" width="17.140625" style="3" customWidth="1"/>
    <col min="8" max="8" width="0.85546875" style="3" hidden="1" customWidth="1"/>
    <col min="9" max="9" width="0.28515625" style="3" hidden="1" customWidth="1"/>
    <col min="10" max="10" width="0.5703125" style="3" hidden="1" customWidth="1"/>
    <col min="11" max="11" width="9.7109375" style="3" hidden="1" customWidth="1"/>
    <col min="12" max="12" width="0.28515625" style="3" hidden="1" customWidth="1"/>
    <col min="13" max="16384" width="9.140625" style="3"/>
  </cols>
  <sheetData>
    <row r="1" spans="1:12" ht="28.5" customHeight="1" x14ac:dyDescent="0.25">
      <c r="L1" s="30"/>
    </row>
    <row r="2" spans="1:12" ht="28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8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8.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8.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28.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8.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28.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8.5" customHeight="1" x14ac:dyDescent="0.25">
      <c r="A9" s="60" t="s">
        <v>85</v>
      </c>
      <c r="B9" s="60"/>
      <c r="C9" s="60"/>
      <c r="D9" s="60"/>
      <c r="E9" s="60"/>
      <c r="F9" s="60"/>
      <c r="G9" s="60"/>
      <c r="H9" s="60"/>
      <c r="I9" s="60"/>
      <c r="J9" s="36"/>
      <c r="K9" s="36"/>
      <c r="L9" s="36"/>
    </row>
    <row r="10" spans="1:12" ht="28.5" customHeight="1" x14ac:dyDescent="0.25">
      <c r="A10" s="60" t="s">
        <v>130</v>
      </c>
      <c r="B10" s="60"/>
      <c r="C10" s="60"/>
      <c r="D10" s="60"/>
      <c r="E10" s="60"/>
      <c r="F10" s="60"/>
      <c r="G10" s="60"/>
      <c r="H10" s="60"/>
      <c r="I10" s="60"/>
      <c r="J10" s="36"/>
      <c r="K10" s="36"/>
      <c r="L10" s="36"/>
    </row>
    <row r="11" spans="1:12" ht="28.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28.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2" ht="28.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28.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28.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ht="28.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5" ht="28.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5" ht="28.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5" ht="28.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5" ht="28.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5" ht="28.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5" ht="28.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5" ht="28.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5" ht="28.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5" ht="28.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5" ht="28.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5" ht="64.5" customHeight="1" x14ac:dyDescent="0.25">
      <c r="A27" s="2" t="s">
        <v>0</v>
      </c>
      <c r="B27" s="2" t="s">
        <v>1</v>
      </c>
      <c r="C27" s="2" t="s">
        <v>2</v>
      </c>
      <c r="D27" s="2" t="s">
        <v>10</v>
      </c>
      <c r="E27" s="2" t="s">
        <v>131</v>
      </c>
      <c r="F27" s="2" t="s">
        <v>132</v>
      </c>
      <c r="G27" s="2" t="s">
        <v>86</v>
      </c>
      <c r="H27" s="53"/>
      <c r="I27" s="53"/>
      <c r="J27" s="2"/>
      <c r="K27" s="2"/>
      <c r="L27" s="2"/>
      <c r="M27" s="1"/>
      <c r="N27" s="1"/>
      <c r="O27" s="1"/>
    </row>
    <row r="28" spans="1:15" ht="52.5" customHeight="1" x14ac:dyDescent="0.25">
      <c r="A28" s="55" t="s">
        <v>3</v>
      </c>
      <c r="B28" s="55" t="s">
        <v>59</v>
      </c>
      <c r="C28" s="44" t="s">
        <v>12</v>
      </c>
      <c r="D28" s="45" t="s">
        <v>55</v>
      </c>
      <c r="E28" s="38">
        <f>SUM(E29)</f>
        <v>82000</v>
      </c>
      <c r="F28" s="38">
        <f>SUM(F29)</f>
        <v>22936.06</v>
      </c>
      <c r="G28" s="38">
        <f>SUM(F28/E28*100)</f>
        <v>27.970804878048781</v>
      </c>
      <c r="H28" s="18"/>
      <c r="I28" s="17"/>
      <c r="J28" s="19"/>
      <c r="K28" s="19"/>
      <c r="L28" s="19"/>
    </row>
    <row r="29" spans="1:15" ht="54.75" customHeight="1" x14ac:dyDescent="0.25">
      <c r="A29" s="56"/>
      <c r="B29" s="56"/>
      <c r="C29" s="4" t="s">
        <v>67</v>
      </c>
      <c r="D29" s="9" t="s">
        <v>15</v>
      </c>
      <c r="E29" s="41">
        <v>82000</v>
      </c>
      <c r="F29" s="42">
        <v>22936.06</v>
      </c>
      <c r="G29" s="7">
        <f>SUM(F29/E29*100)</f>
        <v>27.970804878048781</v>
      </c>
      <c r="H29" s="4"/>
      <c r="I29" s="9"/>
      <c r="J29" s="4"/>
      <c r="K29" s="4"/>
      <c r="L29" s="4"/>
    </row>
    <row r="30" spans="1:15" ht="31.5" customHeight="1" x14ac:dyDescent="0.25">
      <c r="A30" s="56"/>
      <c r="B30" s="56"/>
      <c r="C30" s="13" t="s">
        <v>24</v>
      </c>
      <c r="D30" s="23" t="s">
        <v>56</v>
      </c>
      <c r="E30" s="39">
        <f>SUM(E31,E32)</f>
        <v>21000</v>
      </c>
      <c r="F30" s="39">
        <f>SUM(F31,F32)</f>
        <v>16000</v>
      </c>
      <c r="G30" s="15">
        <f>SUM(F30/E30*100)</f>
        <v>76.19047619047619</v>
      </c>
      <c r="H30" s="13"/>
      <c r="I30" s="13"/>
      <c r="J30" s="13"/>
      <c r="K30" s="13"/>
      <c r="L30" s="13"/>
    </row>
    <row r="31" spans="1:15" ht="31.5" customHeight="1" x14ac:dyDescent="0.25">
      <c r="A31" s="56"/>
      <c r="B31" s="56"/>
      <c r="C31" s="4" t="s">
        <v>87</v>
      </c>
      <c r="D31" s="9" t="s">
        <v>68</v>
      </c>
      <c r="E31" s="42">
        <v>5000</v>
      </c>
      <c r="F31" s="42">
        <v>0</v>
      </c>
      <c r="G31" s="7">
        <f t="shared" ref="G31:G64" si="0">SUM(F31/E31*100)</f>
        <v>0</v>
      </c>
      <c r="H31" s="4"/>
      <c r="I31" s="4"/>
      <c r="J31" s="4"/>
      <c r="K31" s="4"/>
      <c r="L31" s="4"/>
    </row>
    <row r="32" spans="1:15" ht="32.25" customHeight="1" x14ac:dyDescent="0.25">
      <c r="A32" s="56"/>
      <c r="B32" s="56"/>
      <c r="C32" s="4" t="s">
        <v>88</v>
      </c>
      <c r="D32" s="10" t="s">
        <v>27</v>
      </c>
      <c r="E32" s="42">
        <v>16000</v>
      </c>
      <c r="F32" s="42">
        <v>16000</v>
      </c>
      <c r="G32" s="7">
        <f>SUM(F32/E32*100)</f>
        <v>100</v>
      </c>
      <c r="H32" s="4"/>
      <c r="I32" s="9"/>
      <c r="J32" s="4"/>
      <c r="K32" s="4"/>
      <c r="L32" s="4"/>
    </row>
    <row r="33" spans="1:12" ht="39.75" customHeight="1" x14ac:dyDescent="0.25">
      <c r="A33" s="56"/>
      <c r="B33" s="56"/>
      <c r="C33" s="13" t="s">
        <v>33</v>
      </c>
      <c r="D33" s="23" t="s">
        <v>42</v>
      </c>
      <c r="E33" s="39">
        <f>SUM(E34,E35,E36)</f>
        <v>455000</v>
      </c>
      <c r="F33" s="39">
        <f>SUM(F34,F35,F36)</f>
        <v>238943.75</v>
      </c>
      <c r="G33" s="15">
        <f t="shared" si="0"/>
        <v>52.515109890109891</v>
      </c>
      <c r="H33" s="13"/>
      <c r="I33" s="31"/>
      <c r="J33" s="13"/>
      <c r="K33" s="13"/>
      <c r="L33" s="13"/>
    </row>
    <row r="34" spans="1:12" ht="44.25" customHeight="1" x14ac:dyDescent="0.25">
      <c r="A34" s="56"/>
      <c r="B34" s="56"/>
      <c r="C34" s="4" t="s">
        <v>89</v>
      </c>
      <c r="D34" s="10" t="s">
        <v>26</v>
      </c>
      <c r="E34" s="42">
        <v>440000</v>
      </c>
      <c r="F34" s="42">
        <v>233943.75</v>
      </c>
      <c r="G34" s="7">
        <f t="shared" si="0"/>
        <v>53.169034090909093</v>
      </c>
      <c r="H34" s="4"/>
      <c r="I34" s="9"/>
      <c r="J34" s="4"/>
      <c r="K34" s="4"/>
      <c r="L34" s="4"/>
    </row>
    <row r="35" spans="1:12" ht="44.25" customHeight="1" x14ac:dyDescent="0.25">
      <c r="A35" s="56"/>
      <c r="B35" s="56"/>
      <c r="C35" s="4" t="s">
        <v>90</v>
      </c>
      <c r="D35" s="9" t="s">
        <v>69</v>
      </c>
      <c r="E35" s="42">
        <v>10000</v>
      </c>
      <c r="F35" s="42">
        <v>5000</v>
      </c>
      <c r="G35" s="7">
        <f t="shared" si="0"/>
        <v>50</v>
      </c>
      <c r="H35" s="4"/>
      <c r="I35" s="9"/>
      <c r="J35" s="4"/>
      <c r="K35" s="4"/>
      <c r="L35" s="4"/>
    </row>
    <row r="36" spans="1:12" ht="44.25" customHeight="1" x14ac:dyDescent="0.25">
      <c r="A36" s="56"/>
      <c r="B36" s="56"/>
      <c r="C36" s="4" t="s">
        <v>91</v>
      </c>
      <c r="D36" s="9" t="s">
        <v>78</v>
      </c>
      <c r="E36" s="42">
        <v>5000</v>
      </c>
      <c r="F36" s="42">
        <v>0</v>
      </c>
      <c r="G36" s="7">
        <f t="shared" si="0"/>
        <v>0</v>
      </c>
      <c r="H36" s="4"/>
      <c r="I36" s="9"/>
      <c r="J36" s="4"/>
      <c r="K36" s="4"/>
      <c r="L36" s="4"/>
    </row>
    <row r="37" spans="1:12" ht="38.25" customHeight="1" x14ac:dyDescent="0.25">
      <c r="A37" s="56"/>
      <c r="B37" s="56"/>
      <c r="C37" s="13" t="s">
        <v>51</v>
      </c>
      <c r="D37" s="23" t="s">
        <v>44</v>
      </c>
      <c r="E37" s="39">
        <f>SUM(E38,E39,E40,E41)</f>
        <v>1185100</v>
      </c>
      <c r="F37" s="39">
        <f>SUM(F38,F39,F40,F41)</f>
        <v>442835.98</v>
      </c>
      <c r="G37" s="15">
        <f t="shared" si="0"/>
        <v>37.366971563581131</v>
      </c>
      <c r="H37" s="13"/>
      <c r="I37" s="23"/>
      <c r="J37" s="13"/>
      <c r="K37" s="13"/>
      <c r="L37" s="13"/>
    </row>
    <row r="38" spans="1:12" ht="45.75" customHeight="1" x14ac:dyDescent="0.25">
      <c r="A38" s="56"/>
      <c r="B38" s="56"/>
      <c r="C38" s="4" t="s">
        <v>133</v>
      </c>
      <c r="D38" s="9" t="s">
        <v>35</v>
      </c>
      <c r="E38" s="42">
        <v>340000</v>
      </c>
      <c r="F38" s="42">
        <v>119434.05</v>
      </c>
      <c r="G38" s="7">
        <f t="shared" si="0"/>
        <v>35.127661764705884</v>
      </c>
      <c r="H38" s="4"/>
      <c r="I38" s="9"/>
      <c r="J38" s="4"/>
      <c r="K38" s="4"/>
      <c r="L38" s="4"/>
    </row>
    <row r="39" spans="1:12" ht="43.5" customHeight="1" x14ac:dyDescent="0.25">
      <c r="A39" s="56"/>
      <c r="B39" s="56"/>
      <c r="C39" s="4" t="s">
        <v>92</v>
      </c>
      <c r="D39" s="9" t="s">
        <v>36</v>
      </c>
      <c r="E39" s="42">
        <v>600000</v>
      </c>
      <c r="F39" s="42">
        <v>262365.64</v>
      </c>
      <c r="G39" s="7">
        <f t="shared" si="0"/>
        <v>43.727606666666667</v>
      </c>
      <c r="H39" s="4"/>
      <c r="I39" s="9"/>
      <c r="J39" s="8"/>
      <c r="K39" s="8"/>
      <c r="L39" s="8"/>
    </row>
    <row r="40" spans="1:12" ht="33" customHeight="1" x14ac:dyDescent="0.25">
      <c r="A40" s="56"/>
      <c r="B40" s="56"/>
      <c r="C40" s="4" t="s">
        <v>93</v>
      </c>
      <c r="D40" s="9" t="s">
        <v>94</v>
      </c>
      <c r="E40" s="42">
        <v>225100</v>
      </c>
      <c r="F40" s="42">
        <v>60538.92</v>
      </c>
      <c r="G40" s="7">
        <f t="shared" si="0"/>
        <v>26.894233673922702</v>
      </c>
      <c r="H40" s="4"/>
      <c r="I40" s="9"/>
      <c r="J40" s="8"/>
      <c r="K40" s="8"/>
      <c r="L40" s="8"/>
    </row>
    <row r="41" spans="1:12" ht="35.25" customHeight="1" x14ac:dyDescent="0.25">
      <c r="A41" s="56"/>
      <c r="B41" s="56"/>
      <c r="C41" s="4" t="s">
        <v>95</v>
      </c>
      <c r="D41" s="11" t="s">
        <v>37</v>
      </c>
      <c r="E41" s="42">
        <v>20000</v>
      </c>
      <c r="F41" s="42">
        <v>497.37</v>
      </c>
      <c r="G41" s="7">
        <f t="shared" si="0"/>
        <v>2.48685</v>
      </c>
      <c r="H41" s="4"/>
      <c r="I41" s="11"/>
      <c r="J41" s="4"/>
      <c r="K41" s="4"/>
      <c r="L41" s="4"/>
    </row>
    <row r="42" spans="1:12" ht="38.25" customHeight="1" x14ac:dyDescent="0.25">
      <c r="A42" s="56"/>
      <c r="B42" s="56"/>
      <c r="C42" s="13" t="s">
        <v>43</v>
      </c>
      <c r="D42" s="23" t="s">
        <v>45</v>
      </c>
      <c r="E42" s="39">
        <f>SUM(E43,E44,E45,E46,E47,E48,E49,E50,E51,E52,E53,E54,E55)</f>
        <v>3603000</v>
      </c>
      <c r="F42" s="39">
        <f>SUM(F43,F44,F45,F46,F47,F48,F49,F50,F51,F52,F53,F54,F55)</f>
        <v>688939.69</v>
      </c>
      <c r="G42" s="15">
        <f t="shared" si="0"/>
        <v>19.12127921176797</v>
      </c>
      <c r="H42" s="13"/>
      <c r="I42" s="23"/>
      <c r="J42" s="13"/>
      <c r="K42" s="13"/>
      <c r="L42" s="13"/>
    </row>
    <row r="43" spans="1:12" ht="44.25" customHeight="1" x14ac:dyDescent="0.25">
      <c r="A43" s="57"/>
      <c r="B43" s="57"/>
      <c r="C43" s="4" t="s">
        <v>96</v>
      </c>
      <c r="D43" s="9" t="s">
        <v>79</v>
      </c>
      <c r="E43" s="42">
        <v>1100000</v>
      </c>
      <c r="F43" s="42">
        <v>331429.69</v>
      </c>
      <c r="G43" s="7">
        <f t="shared" si="0"/>
        <v>30.129971818181815</v>
      </c>
      <c r="H43" s="4"/>
      <c r="I43" s="9"/>
      <c r="J43" s="8"/>
      <c r="K43" s="8"/>
      <c r="L43" s="8"/>
    </row>
    <row r="44" spans="1:12" ht="57.75" customHeight="1" x14ac:dyDescent="0.25">
      <c r="A44" s="33"/>
      <c r="B44" s="33"/>
      <c r="C44" s="4" t="s">
        <v>102</v>
      </c>
      <c r="D44" s="9" t="s">
        <v>103</v>
      </c>
      <c r="E44" s="42">
        <v>50000</v>
      </c>
      <c r="F44" s="42">
        <v>0</v>
      </c>
      <c r="G44" s="15">
        <f t="shared" si="0"/>
        <v>0</v>
      </c>
      <c r="H44" s="4"/>
      <c r="I44" s="9"/>
      <c r="J44" s="8"/>
      <c r="K44" s="8"/>
      <c r="L44" s="8"/>
    </row>
    <row r="45" spans="1:12" ht="24.75" customHeight="1" x14ac:dyDescent="0.25">
      <c r="A45" s="55" t="s">
        <v>3</v>
      </c>
      <c r="B45" s="27"/>
      <c r="C45" s="4" t="s">
        <v>97</v>
      </c>
      <c r="D45" s="9" t="s">
        <v>39</v>
      </c>
      <c r="E45" s="41">
        <v>20000</v>
      </c>
      <c r="F45" s="41">
        <v>7500</v>
      </c>
      <c r="G45" s="7">
        <f t="shared" si="0"/>
        <v>37.5</v>
      </c>
      <c r="H45" s="6"/>
      <c r="I45" s="9"/>
      <c r="J45" s="4"/>
      <c r="K45" s="4"/>
      <c r="L45" s="4"/>
    </row>
    <row r="46" spans="1:12" s="50" customFormat="1" ht="54.75" customHeight="1" x14ac:dyDescent="0.25">
      <c r="A46" s="56"/>
      <c r="B46" s="52"/>
      <c r="C46" s="46" t="s">
        <v>134</v>
      </c>
      <c r="D46" s="47" t="s">
        <v>135</v>
      </c>
      <c r="E46" s="42">
        <v>80000</v>
      </c>
      <c r="F46" s="42">
        <v>71125</v>
      </c>
      <c r="G46" s="42">
        <f t="shared" si="0"/>
        <v>88.90625</v>
      </c>
      <c r="H46" s="46"/>
      <c r="I46" s="48"/>
      <c r="J46" s="49"/>
      <c r="K46" s="49"/>
      <c r="L46" s="49"/>
    </row>
    <row r="47" spans="1:12" ht="59.25" customHeight="1" x14ac:dyDescent="0.25">
      <c r="A47" s="56"/>
      <c r="B47" s="28"/>
      <c r="C47" s="46" t="s">
        <v>136</v>
      </c>
      <c r="D47" s="47" t="s">
        <v>104</v>
      </c>
      <c r="E47" s="41">
        <v>28000</v>
      </c>
      <c r="F47" s="41">
        <v>0</v>
      </c>
      <c r="G47" s="42">
        <f t="shared" si="0"/>
        <v>0</v>
      </c>
      <c r="H47" s="51"/>
      <c r="I47" s="47"/>
      <c r="J47" s="46"/>
      <c r="K47" s="46"/>
      <c r="L47" s="46"/>
    </row>
    <row r="48" spans="1:12" ht="44.25" customHeight="1" x14ac:dyDescent="0.25">
      <c r="A48" s="56"/>
      <c r="B48" s="28"/>
      <c r="C48" s="4" t="s">
        <v>98</v>
      </c>
      <c r="D48" s="9" t="s">
        <v>70</v>
      </c>
      <c r="E48" s="42">
        <v>100000</v>
      </c>
      <c r="F48" s="42">
        <v>0</v>
      </c>
      <c r="G48" s="7">
        <f t="shared" si="0"/>
        <v>0</v>
      </c>
      <c r="H48" s="4"/>
      <c r="I48" s="10"/>
      <c r="J48" s="4"/>
      <c r="K48" s="4"/>
      <c r="L48" s="4"/>
    </row>
    <row r="49" spans="1:12" ht="43.5" customHeight="1" x14ac:dyDescent="0.25">
      <c r="A49" s="56"/>
      <c r="B49" s="28"/>
      <c r="C49" s="4" t="s">
        <v>137</v>
      </c>
      <c r="D49" s="9" t="s">
        <v>138</v>
      </c>
      <c r="E49" s="42">
        <v>40000</v>
      </c>
      <c r="F49" s="42">
        <v>0</v>
      </c>
      <c r="G49" s="7">
        <f t="shared" si="0"/>
        <v>0</v>
      </c>
      <c r="H49" s="4"/>
      <c r="I49" s="9"/>
      <c r="J49" s="26"/>
      <c r="K49" s="26"/>
      <c r="L49" s="26"/>
    </row>
    <row r="50" spans="1:12" ht="33" customHeight="1" x14ac:dyDescent="0.25">
      <c r="A50" s="56"/>
      <c r="B50" s="28"/>
      <c r="C50" s="4" t="s">
        <v>99</v>
      </c>
      <c r="D50" s="9" t="s">
        <v>73</v>
      </c>
      <c r="E50" s="42">
        <v>265000</v>
      </c>
      <c r="F50" s="42">
        <v>219025</v>
      </c>
      <c r="G50" s="7">
        <f t="shared" si="0"/>
        <v>82.650943396226424</v>
      </c>
      <c r="H50" s="4"/>
      <c r="I50" s="11"/>
      <c r="J50" s="4"/>
      <c r="K50" s="4"/>
      <c r="L50" s="4"/>
    </row>
    <row r="51" spans="1:12" ht="56.25" customHeight="1" x14ac:dyDescent="0.25">
      <c r="A51" s="56"/>
      <c r="B51" s="28"/>
      <c r="C51" s="4" t="s">
        <v>100</v>
      </c>
      <c r="D51" s="9" t="s">
        <v>101</v>
      </c>
      <c r="E51" s="42">
        <v>50000</v>
      </c>
      <c r="F51" s="42">
        <v>0</v>
      </c>
      <c r="G51" s="7">
        <f t="shared" si="0"/>
        <v>0</v>
      </c>
      <c r="H51" s="4"/>
      <c r="I51" s="11"/>
      <c r="J51" s="4"/>
      <c r="K51" s="4"/>
      <c r="L51" s="4"/>
    </row>
    <row r="52" spans="1:12" ht="48" customHeight="1" x14ac:dyDescent="0.25">
      <c r="A52" s="57"/>
      <c r="B52" s="29"/>
      <c r="C52" s="46" t="s">
        <v>145</v>
      </c>
      <c r="D52" s="47" t="s">
        <v>146</v>
      </c>
      <c r="E52" s="42">
        <v>220000</v>
      </c>
      <c r="F52" s="42">
        <v>20110</v>
      </c>
      <c r="G52" s="42">
        <f t="shared" si="0"/>
        <v>9.1409090909090907</v>
      </c>
      <c r="H52" s="46"/>
      <c r="I52" s="48"/>
      <c r="J52" s="46"/>
      <c r="K52" s="46"/>
      <c r="L52" s="46"/>
    </row>
    <row r="53" spans="1:12" ht="53.25" customHeight="1" x14ac:dyDescent="0.25">
      <c r="A53" s="32"/>
      <c r="B53" s="29"/>
      <c r="C53" s="4" t="s">
        <v>140</v>
      </c>
      <c r="D53" s="9" t="s">
        <v>139</v>
      </c>
      <c r="E53" s="42">
        <v>100000</v>
      </c>
      <c r="F53" s="42">
        <v>0</v>
      </c>
      <c r="G53" s="7">
        <f t="shared" si="0"/>
        <v>0</v>
      </c>
      <c r="H53" s="4"/>
      <c r="I53" s="10"/>
      <c r="J53" s="4"/>
      <c r="K53" s="4"/>
      <c r="L53" s="4"/>
    </row>
    <row r="54" spans="1:12" ht="81" customHeight="1" x14ac:dyDescent="0.25">
      <c r="A54" s="32"/>
      <c r="B54" s="29"/>
      <c r="C54" s="4" t="s">
        <v>141</v>
      </c>
      <c r="D54" s="9" t="s">
        <v>142</v>
      </c>
      <c r="E54" s="42">
        <v>1400000</v>
      </c>
      <c r="F54" s="42">
        <v>39750</v>
      </c>
      <c r="G54" s="7">
        <f t="shared" si="0"/>
        <v>2.8392857142857144</v>
      </c>
      <c r="H54" s="4"/>
      <c r="I54" s="10"/>
      <c r="J54" s="4"/>
      <c r="K54" s="4"/>
      <c r="L54" s="4"/>
    </row>
    <row r="55" spans="1:12" ht="81" customHeight="1" x14ac:dyDescent="0.25">
      <c r="A55" s="40"/>
      <c r="B55" s="29"/>
      <c r="C55" s="4" t="s">
        <v>147</v>
      </c>
      <c r="D55" s="9" t="s">
        <v>148</v>
      </c>
      <c r="E55" s="42">
        <v>150000</v>
      </c>
      <c r="F55" s="42">
        <v>0</v>
      </c>
      <c r="G55" s="7">
        <f t="shared" si="0"/>
        <v>0</v>
      </c>
      <c r="H55" s="4"/>
      <c r="I55" s="10"/>
      <c r="J55" s="4"/>
      <c r="K55" s="4"/>
      <c r="L55" s="4"/>
    </row>
    <row r="56" spans="1:12" ht="81" customHeight="1" x14ac:dyDescent="0.25">
      <c r="A56" s="40"/>
      <c r="B56" s="29"/>
      <c r="C56" s="13" t="s">
        <v>149</v>
      </c>
      <c r="D56" s="23" t="s">
        <v>150</v>
      </c>
      <c r="E56" s="39">
        <f>SUM(E57)</f>
        <v>100000</v>
      </c>
      <c r="F56" s="39">
        <f>SUM(F57)</f>
        <v>0</v>
      </c>
      <c r="G56" s="15">
        <f>SUM(F56/E56)</f>
        <v>0</v>
      </c>
      <c r="H56" s="4"/>
      <c r="I56" s="10"/>
      <c r="J56" s="4"/>
      <c r="K56" s="4"/>
      <c r="L56" s="4"/>
    </row>
    <row r="57" spans="1:12" ht="81" customHeight="1" x14ac:dyDescent="0.25">
      <c r="A57" s="40"/>
      <c r="B57" s="29"/>
      <c r="C57" s="4" t="s">
        <v>151</v>
      </c>
      <c r="D57" s="9" t="s">
        <v>150</v>
      </c>
      <c r="E57" s="42">
        <v>100000</v>
      </c>
      <c r="F57" s="42">
        <v>0</v>
      </c>
      <c r="G57" s="7">
        <v>0</v>
      </c>
      <c r="H57" s="4"/>
      <c r="I57" s="10"/>
      <c r="J57" s="4"/>
      <c r="K57" s="4"/>
      <c r="L57" s="4"/>
    </row>
    <row r="58" spans="1:12" ht="81" customHeight="1" x14ac:dyDescent="0.25">
      <c r="A58" s="40"/>
      <c r="B58" s="29"/>
      <c r="C58" s="13" t="s">
        <v>152</v>
      </c>
      <c r="D58" s="23" t="s">
        <v>153</v>
      </c>
      <c r="E58" s="39">
        <v>50000</v>
      </c>
      <c r="F58" s="39">
        <f>SUM(F59)</f>
        <v>0</v>
      </c>
      <c r="G58" s="15">
        <f>SUM(G59)</f>
        <v>0</v>
      </c>
      <c r="H58" s="4"/>
      <c r="I58" s="10"/>
      <c r="J58" s="4"/>
      <c r="K58" s="4"/>
      <c r="L58" s="4"/>
    </row>
    <row r="59" spans="1:12" ht="81" customHeight="1" x14ac:dyDescent="0.25">
      <c r="A59" s="40"/>
      <c r="B59" s="29"/>
      <c r="C59" s="4" t="s">
        <v>154</v>
      </c>
      <c r="D59" s="9" t="s">
        <v>155</v>
      </c>
      <c r="E59" s="42">
        <v>50000</v>
      </c>
      <c r="F59" s="42">
        <v>0</v>
      </c>
      <c r="G59" s="7">
        <f>SUM(F59/E59)</f>
        <v>0</v>
      </c>
      <c r="H59" s="4"/>
      <c r="I59" s="10"/>
      <c r="J59" s="4"/>
      <c r="K59" s="4"/>
      <c r="L59" s="4"/>
    </row>
    <row r="60" spans="1:12" ht="81" customHeight="1" x14ac:dyDescent="0.25">
      <c r="A60" s="32"/>
      <c r="B60" s="29"/>
      <c r="C60" s="13" t="s">
        <v>80</v>
      </c>
      <c r="D60" s="23" t="s">
        <v>81</v>
      </c>
      <c r="E60" s="39">
        <f>SUM(E61,E62,E63,E64)</f>
        <v>210000</v>
      </c>
      <c r="F60" s="39">
        <f>SUM(F61,F62,F63,F64)</f>
        <v>255590.49</v>
      </c>
      <c r="G60" s="15">
        <f t="shared" si="0"/>
        <v>121.70975714285714</v>
      </c>
      <c r="H60" s="35"/>
      <c r="I60" s="14"/>
      <c r="J60" s="13"/>
      <c r="K60" s="13"/>
      <c r="L60" s="13"/>
    </row>
    <row r="61" spans="1:12" ht="81" customHeight="1" x14ac:dyDescent="0.25">
      <c r="A61" s="32"/>
      <c r="B61" s="29"/>
      <c r="C61" s="4" t="s">
        <v>107</v>
      </c>
      <c r="D61" s="9" t="s">
        <v>83</v>
      </c>
      <c r="E61" s="42">
        <v>80000</v>
      </c>
      <c r="F61" s="42">
        <v>23970.42</v>
      </c>
      <c r="G61" s="15">
        <f t="shared" si="0"/>
        <v>29.963024999999998</v>
      </c>
      <c r="H61" s="8"/>
      <c r="I61" s="10"/>
      <c r="J61" s="4"/>
      <c r="K61" s="4"/>
      <c r="L61" s="4"/>
    </row>
    <row r="62" spans="1:12" ht="81" customHeight="1" x14ac:dyDescent="0.25">
      <c r="A62" s="32"/>
      <c r="B62" s="29"/>
      <c r="C62" s="4" t="s">
        <v>108</v>
      </c>
      <c r="D62" s="9" t="s">
        <v>84</v>
      </c>
      <c r="E62" s="42">
        <v>20000</v>
      </c>
      <c r="F62" s="42">
        <v>1526.32</v>
      </c>
      <c r="G62" s="7">
        <f t="shared" si="0"/>
        <v>7.6315999999999997</v>
      </c>
      <c r="H62" s="8"/>
      <c r="I62" s="10"/>
      <c r="J62" s="4"/>
      <c r="K62" s="4"/>
      <c r="L62" s="4"/>
    </row>
    <row r="63" spans="1:12" ht="81" customHeight="1" x14ac:dyDescent="0.25">
      <c r="A63" s="37"/>
      <c r="B63" s="29"/>
      <c r="C63" s="4" t="s">
        <v>109</v>
      </c>
      <c r="D63" s="9" t="s">
        <v>110</v>
      </c>
      <c r="E63" s="42">
        <v>10000</v>
      </c>
      <c r="F63" s="42">
        <v>0</v>
      </c>
      <c r="G63" s="7">
        <f t="shared" si="0"/>
        <v>0</v>
      </c>
      <c r="H63" s="8"/>
      <c r="I63" s="10"/>
      <c r="J63" s="4"/>
      <c r="K63" s="4"/>
      <c r="L63" s="4"/>
    </row>
    <row r="64" spans="1:12" ht="81" customHeight="1" x14ac:dyDescent="0.25">
      <c r="A64" s="32"/>
      <c r="B64" s="29"/>
      <c r="C64" s="4" t="s">
        <v>111</v>
      </c>
      <c r="D64" s="9" t="s">
        <v>82</v>
      </c>
      <c r="E64" s="42">
        <v>100000</v>
      </c>
      <c r="F64" s="42">
        <v>230093.75</v>
      </c>
      <c r="G64" s="7">
        <f t="shared" si="0"/>
        <v>230.09375</v>
      </c>
      <c r="H64" s="22"/>
      <c r="I64" s="10"/>
      <c r="J64" s="4"/>
      <c r="K64" s="4"/>
      <c r="L64" s="4"/>
    </row>
    <row r="65" spans="1:12" ht="66" customHeight="1" x14ac:dyDescent="0.25">
      <c r="A65" s="55" t="s">
        <v>8</v>
      </c>
      <c r="B65" s="58" t="s">
        <v>4</v>
      </c>
      <c r="C65" s="13" t="s">
        <v>16</v>
      </c>
      <c r="D65" s="14" t="s">
        <v>46</v>
      </c>
      <c r="E65" s="39">
        <f>SUM(E66)</f>
        <v>120000</v>
      </c>
      <c r="F65" s="39">
        <f>SUM(F66)</f>
        <v>14154.97</v>
      </c>
      <c r="G65" s="15">
        <f>SUM(F65/E65*100)</f>
        <v>11.795808333333332</v>
      </c>
      <c r="H65" s="13"/>
      <c r="I65" s="13"/>
      <c r="J65" s="13"/>
      <c r="K65" s="13"/>
      <c r="L65" s="13"/>
    </row>
    <row r="66" spans="1:12" ht="67.5" customHeight="1" x14ac:dyDescent="0.25">
      <c r="A66" s="63"/>
      <c r="B66" s="59"/>
      <c r="C66" s="4" t="s">
        <v>112</v>
      </c>
      <c r="D66" s="9" t="s">
        <v>19</v>
      </c>
      <c r="E66" s="42">
        <v>120000</v>
      </c>
      <c r="F66" s="42">
        <v>14154.97</v>
      </c>
      <c r="G66" s="7">
        <f>SUM(F66/E66*100)</f>
        <v>11.795808333333332</v>
      </c>
      <c r="H66" s="4"/>
      <c r="I66" s="9"/>
      <c r="J66" s="4"/>
      <c r="K66" s="4"/>
      <c r="L66" s="4"/>
    </row>
    <row r="67" spans="1:12" ht="33" customHeight="1" x14ac:dyDescent="0.25">
      <c r="A67" s="63"/>
      <c r="B67" s="55" t="s">
        <v>5</v>
      </c>
      <c r="C67" s="16" t="s">
        <v>11</v>
      </c>
      <c r="D67" s="17" t="s">
        <v>57</v>
      </c>
      <c r="E67" s="39">
        <f>SUM(E68)</f>
        <v>70000</v>
      </c>
      <c r="F67" s="39">
        <f>SUM(F68)</f>
        <v>14905.59</v>
      </c>
      <c r="G67" s="15">
        <f t="shared" ref="G67:G101" si="1">SUM(F67/E67*100)</f>
        <v>21.293700000000001</v>
      </c>
      <c r="H67" s="16"/>
      <c r="I67" s="16"/>
      <c r="J67" s="20"/>
      <c r="K67" s="20"/>
      <c r="L67" s="20"/>
    </row>
    <row r="68" spans="1:12" ht="65.25" customHeight="1" x14ac:dyDescent="0.25">
      <c r="A68" s="63"/>
      <c r="B68" s="63"/>
      <c r="C68" s="4" t="s">
        <v>113</v>
      </c>
      <c r="D68" s="9" t="s">
        <v>71</v>
      </c>
      <c r="E68" s="41">
        <v>70000</v>
      </c>
      <c r="F68" s="42">
        <v>14905.59</v>
      </c>
      <c r="G68" s="7">
        <f t="shared" si="1"/>
        <v>21.293700000000001</v>
      </c>
      <c r="H68" s="4"/>
      <c r="I68" s="9"/>
      <c r="J68" s="10"/>
      <c r="K68" s="10"/>
      <c r="L68" s="10"/>
    </row>
    <row r="69" spans="1:12" ht="35.25" customHeight="1" x14ac:dyDescent="0.25">
      <c r="A69" s="63"/>
      <c r="B69" s="63"/>
      <c r="C69" s="16" t="s">
        <v>12</v>
      </c>
      <c r="D69" s="17" t="s">
        <v>47</v>
      </c>
      <c r="E69" s="38">
        <f>SUM(E70,E71,E72,E73,E74)</f>
        <v>2636000</v>
      </c>
      <c r="F69" s="38">
        <f>SUM(F70,F71,F72,F73,F74)</f>
        <v>772687.37</v>
      </c>
      <c r="G69" s="15">
        <f t="shared" si="1"/>
        <v>29.312874430955993</v>
      </c>
      <c r="H69" s="18"/>
      <c r="I69" s="17"/>
      <c r="J69" s="19"/>
      <c r="K69" s="19"/>
      <c r="L69" s="19"/>
    </row>
    <row r="70" spans="1:12" ht="70.5" customHeight="1" x14ac:dyDescent="0.25">
      <c r="A70" s="63"/>
      <c r="B70" s="63"/>
      <c r="C70" s="4" t="s">
        <v>114</v>
      </c>
      <c r="D70" s="9" t="s">
        <v>13</v>
      </c>
      <c r="E70" s="41">
        <v>1963000</v>
      </c>
      <c r="F70" s="41">
        <v>535273.41</v>
      </c>
      <c r="G70" s="7">
        <f t="shared" si="1"/>
        <v>27.268130922058077</v>
      </c>
      <c r="H70" s="6"/>
      <c r="I70" s="9"/>
      <c r="J70" s="9"/>
      <c r="K70" s="9"/>
      <c r="L70" s="9"/>
    </row>
    <row r="71" spans="1:12" ht="78" customHeight="1" x14ac:dyDescent="0.25">
      <c r="A71" s="63"/>
      <c r="B71" s="63"/>
      <c r="C71" s="4" t="s">
        <v>115</v>
      </c>
      <c r="D71" s="9" t="s">
        <v>72</v>
      </c>
      <c r="E71" s="41">
        <v>293000</v>
      </c>
      <c r="F71" s="41">
        <v>235591.88</v>
      </c>
      <c r="G71" s="7">
        <f t="shared" si="1"/>
        <v>80.40678498293515</v>
      </c>
      <c r="H71" s="6"/>
      <c r="I71" s="9"/>
      <c r="J71" s="9"/>
      <c r="K71" s="9"/>
      <c r="L71" s="9"/>
    </row>
    <row r="72" spans="1:12" ht="32.25" customHeight="1" x14ac:dyDescent="0.25">
      <c r="A72" s="63"/>
      <c r="B72" s="63"/>
      <c r="C72" s="4" t="s">
        <v>116</v>
      </c>
      <c r="D72" s="9" t="s">
        <v>14</v>
      </c>
      <c r="E72" s="41">
        <v>50000</v>
      </c>
      <c r="F72" s="41">
        <v>1822.08</v>
      </c>
      <c r="G72" s="7">
        <f t="shared" si="1"/>
        <v>3.6441599999999998</v>
      </c>
      <c r="H72" s="6"/>
      <c r="I72" s="9"/>
      <c r="J72" s="10"/>
      <c r="K72" s="10"/>
      <c r="L72" s="10"/>
    </row>
    <row r="73" spans="1:12" ht="56.25" customHeight="1" x14ac:dyDescent="0.25">
      <c r="A73" s="63"/>
      <c r="B73" s="63"/>
      <c r="C73" s="4" t="s">
        <v>117</v>
      </c>
      <c r="D73" s="9" t="s">
        <v>17</v>
      </c>
      <c r="E73" s="41">
        <v>280000</v>
      </c>
      <c r="F73" s="41">
        <v>0</v>
      </c>
      <c r="G73" s="7">
        <f t="shared" si="1"/>
        <v>0</v>
      </c>
      <c r="H73" s="6"/>
      <c r="I73" s="9"/>
      <c r="J73" s="12"/>
      <c r="K73" s="12"/>
      <c r="L73" s="12"/>
    </row>
    <row r="74" spans="1:12" ht="56.25" customHeight="1" x14ac:dyDescent="0.25">
      <c r="A74" s="63"/>
      <c r="B74" s="63"/>
      <c r="C74" s="4" t="s">
        <v>143</v>
      </c>
      <c r="D74" s="9" t="s">
        <v>144</v>
      </c>
      <c r="E74" s="41">
        <v>50000</v>
      </c>
      <c r="F74" s="41">
        <v>0</v>
      </c>
      <c r="G74" s="7">
        <f t="shared" si="1"/>
        <v>0</v>
      </c>
      <c r="H74" s="6"/>
      <c r="I74" s="9"/>
      <c r="J74" s="12"/>
      <c r="K74" s="12"/>
      <c r="L74" s="12"/>
    </row>
    <row r="75" spans="1:12" ht="44.25" customHeight="1" x14ac:dyDescent="0.25">
      <c r="A75" s="59"/>
      <c r="B75" s="59"/>
      <c r="C75" s="13" t="s">
        <v>43</v>
      </c>
      <c r="D75" s="23" t="s">
        <v>45</v>
      </c>
      <c r="E75" s="38">
        <f>SUM(E76)</f>
        <v>9000</v>
      </c>
      <c r="F75" s="38">
        <f>SUM(F76)</f>
        <v>0</v>
      </c>
      <c r="G75" s="15">
        <f t="shared" si="1"/>
        <v>0</v>
      </c>
      <c r="H75" s="25"/>
      <c r="I75" s="23"/>
      <c r="J75" s="14"/>
      <c r="K75" s="14"/>
      <c r="L75" s="14"/>
    </row>
    <row r="76" spans="1:12" ht="57" customHeight="1" x14ac:dyDescent="0.25">
      <c r="A76" s="27"/>
      <c r="B76" s="27"/>
      <c r="C76" s="4" t="s">
        <v>105</v>
      </c>
      <c r="D76" s="9" t="s">
        <v>106</v>
      </c>
      <c r="E76" s="41">
        <v>9000</v>
      </c>
      <c r="F76" s="41">
        <v>0</v>
      </c>
      <c r="G76" s="7">
        <f t="shared" si="1"/>
        <v>0</v>
      </c>
      <c r="H76" s="6"/>
      <c r="I76" s="9"/>
      <c r="J76" s="26"/>
      <c r="K76" s="26"/>
      <c r="L76" s="26"/>
    </row>
    <row r="77" spans="1:12" ht="33" customHeight="1" x14ac:dyDescent="0.25">
      <c r="A77" s="55" t="s">
        <v>6</v>
      </c>
      <c r="B77" s="58" t="s">
        <v>60</v>
      </c>
      <c r="C77" s="13" t="s">
        <v>58</v>
      </c>
      <c r="D77" s="13" t="s">
        <v>48</v>
      </c>
      <c r="E77" s="39">
        <f>SUM(E78)</f>
        <v>353100</v>
      </c>
      <c r="F77" s="39">
        <f>SUM(F78)</f>
        <v>188548.23</v>
      </c>
      <c r="G77" s="15">
        <f t="shared" si="1"/>
        <v>53.397969413763811</v>
      </c>
      <c r="H77" s="13"/>
      <c r="I77" s="13"/>
      <c r="J77" s="13"/>
      <c r="K77" s="13"/>
      <c r="L77" s="13"/>
    </row>
    <row r="78" spans="1:12" ht="33" customHeight="1" x14ac:dyDescent="0.25">
      <c r="A78" s="56"/>
      <c r="B78" s="62"/>
      <c r="C78" s="4" t="s">
        <v>118</v>
      </c>
      <c r="D78" s="9" t="s">
        <v>28</v>
      </c>
      <c r="E78" s="42">
        <v>353100</v>
      </c>
      <c r="F78" s="42">
        <v>188548.23</v>
      </c>
      <c r="G78" s="7">
        <f t="shared" si="1"/>
        <v>53.397969413763811</v>
      </c>
      <c r="H78" s="4"/>
      <c r="I78" s="9"/>
      <c r="J78" s="4"/>
      <c r="K78" s="4"/>
      <c r="L78" s="4"/>
    </row>
    <row r="79" spans="1:12" ht="33" customHeight="1" x14ac:dyDescent="0.25">
      <c r="A79" s="56"/>
      <c r="B79" s="62"/>
      <c r="C79" s="13" t="s">
        <v>38</v>
      </c>
      <c r="D79" s="23" t="s">
        <v>50</v>
      </c>
      <c r="E79" s="39">
        <f>SUM(E80,E81,E82)</f>
        <v>935000</v>
      </c>
      <c r="F79" s="39">
        <f>SUM(F80,F81,F82)</f>
        <v>145118.13</v>
      </c>
      <c r="G79" s="15">
        <f t="shared" si="1"/>
        <v>15.520655614973263</v>
      </c>
      <c r="H79" s="13"/>
      <c r="I79" s="23"/>
      <c r="J79" s="13"/>
      <c r="K79" s="13"/>
      <c r="L79" s="13"/>
    </row>
    <row r="80" spans="1:12" ht="33" customHeight="1" x14ac:dyDescent="0.25">
      <c r="A80" s="56"/>
      <c r="B80" s="62"/>
      <c r="C80" s="4" t="s">
        <v>119</v>
      </c>
      <c r="D80" s="9" t="s">
        <v>29</v>
      </c>
      <c r="E80" s="42">
        <v>685000</v>
      </c>
      <c r="F80" s="42">
        <v>16937.5</v>
      </c>
      <c r="G80" s="7">
        <f t="shared" si="1"/>
        <v>2.4726277372262775</v>
      </c>
      <c r="H80" s="4"/>
      <c r="I80" s="9"/>
      <c r="J80" s="4"/>
      <c r="K80" s="4"/>
      <c r="L80" s="4"/>
    </row>
    <row r="81" spans="1:12" ht="33" customHeight="1" x14ac:dyDescent="0.25">
      <c r="A81" s="56"/>
      <c r="B81" s="61"/>
      <c r="C81" s="4" t="s">
        <v>120</v>
      </c>
      <c r="D81" s="9" t="s">
        <v>30</v>
      </c>
      <c r="E81" s="42">
        <v>180000</v>
      </c>
      <c r="F81" s="42">
        <v>78180.63</v>
      </c>
      <c r="G81" s="7">
        <f t="shared" si="1"/>
        <v>43.433683333333335</v>
      </c>
      <c r="H81" s="4"/>
      <c r="I81" s="9"/>
      <c r="J81" s="4"/>
      <c r="K81" s="4"/>
      <c r="L81" s="4"/>
    </row>
    <row r="82" spans="1:12" ht="33" customHeight="1" x14ac:dyDescent="0.25">
      <c r="A82" s="56"/>
      <c r="B82" s="34"/>
      <c r="C82" s="4" t="s">
        <v>121</v>
      </c>
      <c r="D82" s="9" t="s">
        <v>74</v>
      </c>
      <c r="E82" s="42">
        <v>70000</v>
      </c>
      <c r="F82" s="42">
        <v>50000</v>
      </c>
      <c r="G82" s="7">
        <f t="shared" si="1"/>
        <v>71.428571428571431</v>
      </c>
      <c r="H82" s="22"/>
      <c r="I82" s="9"/>
      <c r="J82" s="4"/>
      <c r="K82" s="4"/>
      <c r="L82" s="4"/>
    </row>
    <row r="83" spans="1:12" ht="45" customHeight="1" x14ac:dyDescent="0.25">
      <c r="A83" s="56"/>
      <c r="B83" s="58" t="s">
        <v>7</v>
      </c>
      <c r="C83" s="13" t="s">
        <v>49</v>
      </c>
      <c r="D83" s="14" t="s">
        <v>52</v>
      </c>
      <c r="E83" s="39">
        <f>SUM(E84)</f>
        <v>50000</v>
      </c>
      <c r="F83" s="39">
        <f>SUM(F84)</f>
        <v>14000</v>
      </c>
      <c r="G83" s="15">
        <f t="shared" si="1"/>
        <v>28.000000000000004</v>
      </c>
      <c r="H83" s="13"/>
      <c r="I83" s="13"/>
      <c r="J83" s="13"/>
      <c r="K83" s="13"/>
      <c r="L83" s="13"/>
    </row>
    <row r="84" spans="1:12" ht="45" customHeight="1" x14ac:dyDescent="0.25">
      <c r="A84" s="56"/>
      <c r="B84" s="62"/>
      <c r="C84" s="4" t="s">
        <v>122</v>
      </c>
      <c r="D84" s="9" t="s">
        <v>31</v>
      </c>
      <c r="E84" s="42">
        <v>50000</v>
      </c>
      <c r="F84" s="42">
        <v>14000</v>
      </c>
      <c r="G84" s="7">
        <f t="shared" si="1"/>
        <v>28.000000000000004</v>
      </c>
      <c r="H84" s="4"/>
      <c r="I84" s="9"/>
      <c r="J84" s="4"/>
      <c r="K84" s="4"/>
      <c r="L84" s="4"/>
    </row>
    <row r="85" spans="1:12" ht="15" hidden="1" customHeight="1" x14ac:dyDescent="0.25">
      <c r="A85" s="28"/>
      <c r="B85" s="28"/>
      <c r="C85" s="4"/>
      <c r="D85" s="4"/>
      <c r="E85" s="43"/>
      <c r="F85" s="43"/>
      <c r="G85" s="15" t="e">
        <f t="shared" si="1"/>
        <v>#DIV/0!</v>
      </c>
      <c r="H85" s="4"/>
      <c r="I85" s="4"/>
      <c r="J85" s="4"/>
      <c r="K85" s="4"/>
      <c r="L85" s="4"/>
    </row>
    <row r="86" spans="1:12" ht="3.75" hidden="1" customHeight="1" x14ac:dyDescent="0.25">
      <c r="A86" s="28"/>
      <c r="B86" s="28"/>
      <c r="C86" s="4"/>
      <c r="D86" s="4"/>
      <c r="E86" s="43"/>
      <c r="F86" s="43"/>
      <c r="G86" s="15" t="e">
        <f t="shared" si="1"/>
        <v>#DIV/0!</v>
      </c>
      <c r="H86" s="4"/>
      <c r="I86" s="4"/>
      <c r="J86" s="4"/>
      <c r="K86" s="4"/>
      <c r="L86" s="4"/>
    </row>
    <row r="87" spans="1:12" ht="15" hidden="1" customHeight="1" x14ac:dyDescent="0.25">
      <c r="A87" s="29"/>
      <c r="B87" s="29"/>
      <c r="C87" s="4"/>
      <c r="D87" s="4"/>
      <c r="E87" s="43"/>
      <c r="F87" s="43"/>
      <c r="G87" s="15" t="e">
        <f t="shared" si="1"/>
        <v>#DIV/0!</v>
      </c>
      <c r="H87" s="4"/>
      <c r="I87" s="4"/>
      <c r="J87" s="4"/>
      <c r="K87" s="4"/>
      <c r="L87" s="4"/>
    </row>
    <row r="88" spans="1:12" ht="60.75" customHeight="1" x14ac:dyDescent="0.25">
      <c r="A88" s="55" t="s">
        <v>61</v>
      </c>
      <c r="B88" s="58" t="s">
        <v>62</v>
      </c>
      <c r="C88" s="13" t="s">
        <v>20</v>
      </c>
      <c r="D88" s="23" t="s">
        <v>53</v>
      </c>
      <c r="E88" s="39">
        <f>SUM(E89)</f>
        <v>50000</v>
      </c>
      <c r="F88" s="39">
        <f t="shared" ref="F88" si="2">SUM(F89)</f>
        <v>0</v>
      </c>
      <c r="G88" s="15">
        <f t="shared" si="1"/>
        <v>0</v>
      </c>
      <c r="H88" s="13"/>
      <c r="I88" s="13"/>
      <c r="J88" s="13"/>
      <c r="K88" s="13"/>
      <c r="L88" s="13"/>
    </row>
    <row r="89" spans="1:12" ht="60.75" customHeight="1" x14ac:dyDescent="0.25">
      <c r="A89" s="56"/>
      <c r="B89" s="61"/>
      <c r="C89" s="4" t="s">
        <v>123</v>
      </c>
      <c r="D89" s="9" t="s">
        <v>23</v>
      </c>
      <c r="E89" s="42">
        <v>50000</v>
      </c>
      <c r="F89" s="42">
        <v>0</v>
      </c>
      <c r="G89" s="7">
        <f t="shared" si="1"/>
        <v>0</v>
      </c>
      <c r="H89" s="4"/>
      <c r="I89" s="9"/>
      <c r="J89" s="4"/>
      <c r="K89" s="4"/>
      <c r="L89" s="4"/>
    </row>
    <row r="90" spans="1:12" ht="15" customHeight="1" x14ac:dyDescent="0.25">
      <c r="A90" s="56"/>
      <c r="B90" s="58" t="s">
        <v>63</v>
      </c>
      <c r="C90" s="13" t="s">
        <v>18</v>
      </c>
      <c r="D90" s="14" t="s">
        <v>54</v>
      </c>
      <c r="E90" s="39">
        <f>SUM(E91,E92)</f>
        <v>280000</v>
      </c>
      <c r="F90" s="39">
        <f t="shared" ref="F90" si="3">SUM(F91,F92)</f>
        <v>35000</v>
      </c>
      <c r="G90" s="15">
        <f t="shared" si="1"/>
        <v>12.5</v>
      </c>
      <c r="H90" s="13"/>
      <c r="I90" s="13"/>
      <c r="J90" s="13"/>
      <c r="K90" s="13"/>
      <c r="L90" s="13"/>
    </row>
    <row r="91" spans="1:12" ht="55.5" customHeight="1" x14ac:dyDescent="0.25">
      <c r="A91" s="56"/>
      <c r="B91" s="62"/>
      <c r="C91" s="4" t="s">
        <v>124</v>
      </c>
      <c r="D91" s="9" t="s">
        <v>40</v>
      </c>
      <c r="E91" s="42">
        <v>150000</v>
      </c>
      <c r="F91" s="42">
        <v>35000</v>
      </c>
      <c r="G91" s="7">
        <f t="shared" si="1"/>
        <v>23.333333333333332</v>
      </c>
      <c r="H91" s="22"/>
      <c r="I91" s="9"/>
      <c r="J91" s="4"/>
      <c r="K91" s="4"/>
      <c r="L91" s="4"/>
    </row>
    <row r="92" spans="1:12" ht="35.25" customHeight="1" x14ac:dyDescent="0.25">
      <c r="A92" s="57"/>
      <c r="B92" s="61"/>
      <c r="C92" s="4" t="s">
        <v>125</v>
      </c>
      <c r="D92" s="9" t="s">
        <v>21</v>
      </c>
      <c r="E92" s="42">
        <v>130000</v>
      </c>
      <c r="F92" s="42">
        <v>0</v>
      </c>
      <c r="G92" s="7">
        <f t="shared" si="1"/>
        <v>0</v>
      </c>
      <c r="H92" s="4"/>
      <c r="I92" s="9"/>
      <c r="J92" s="4"/>
      <c r="K92" s="4"/>
      <c r="L92" s="4"/>
    </row>
    <row r="93" spans="1:12" ht="35.25" customHeight="1" x14ac:dyDescent="0.25">
      <c r="A93" s="55" t="s">
        <v>64</v>
      </c>
      <c r="B93" s="58" t="s">
        <v>65</v>
      </c>
      <c r="C93" s="13" t="s">
        <v>22</v>
      </c>
      <c r="D93" s="23" t="s">
        <v>41</v>
      </c>
      <c r="E93" s="39">
        <f>SUM(E94)</f>
        <v>39000</v>
      </c>
      <c r="F93" s="39">
        <f>SUM(F94)</f>
        <v>18778.599999999999</v>
      </c>
      <c r="G93" s="15">
        <f t="shared" si="1"/>
        <v>48.150256410256411</v>
      </c>
      <c r="H93" s="13"/>
      <c r="I93" s="23"/>
      <c r="J93" s="13"/>
      <c r="K93" s="13"/>
      <c r="L93" s="13"/>
    </row>
    <row r="94" spans="1:12" ht="35.25" customHeight="1" x14ac:dyDescent="0.25">
      <c r="A94" s="56"/>
      <c r="B94" s="62"/>
      <c r="C94" s="4" t="s">
        <v>126</v>
      </c>
      <c r="D94" s="9" t="s">
        <v>32</v>
      </c>
      <c r="E94" s="42">
        <v>39000</v>
      </c>
      <c r="F94" s="42">
        <v>18778.599999999999</v>
      </c>
      <c r="G94" s="7">
        <f t="shared" si="1"/>
        <v>48.150256410256411</v>
      </c>
      <c r="H94" s="4"/>
      <c r="I94" s="9"/>
      <c r="J94" s="8"/>
      <c r="K94" s="8"/>
      <c r="L94" s="8"/>
    </row>
    <row r="95" spans="1:12" ht="35.25" customHeight="1" x14ac:dyDescent="0.25">
      <c r="A95" s="56"/>
      <c r="B95" s="62"/>
      <c r="C95" s="13" t="s">
        <v>76</v>
      </c>
      <c r="D95" s="23" t="s">
        <v>77</v>
      </c>
      <c r="E95" s="39">
        <f>SUM(E96)</f>
        <v>70000</v>
      </c>
      <c r="F95" s="39">
        <f>SUM(F96)</f>
        <v>20000</v>
      </c>
      <c r="G95" s="7">
        <f t="shared" si="1"/>
        <v>28.571428571428569</v>
      </c>
      <c r="H95" s="13"/>
      <c r="I95" s="23"/>
      <c r="J95" s="21"/>
      <c r="K95" s="21"/>
      <c r="L95" s="21"/>
    </row>
    <row r="96" spans="1:12" ht="35.25" customHeight="1" x14ac:dyDescent="0.25">
      <c r="A96" s="56"/>
      <c r="B96" s="62"/>
      <c r="C96" s="4" t="s">
        <v>127</v>
      </c>
      <c r="D96" s="9" t="s">
        <v>75</v>
      </c>
      <c r="E96" s="42">
        <v>70000</v>
      </c>
      <c r="F96" s="42">
        <v>20000</v>
      </c>
      <c r="G96" s="7">
        <f t="shared" si="1"/>
        <v>28.571428571428569</v>
      </c>
      <c r="H96" s="4"/>
      <c r="I96" s="9"/>
      <c r="J96" s="8"/>
      <c r="K96" s="8"/>
      <c r="L96" s="8"/>
    </row>
    <row r="97" spans="1:12" ht="35.25" customHeight="1" x14ac:dyDescent="0.25">
      <c r="A97" s="56"/>
      <c r="B97" s="62"/>
      <c r="C97" s="13" t="s">
        <v>49</v>
      </c>
      <c r="D97" s="23" t="s">
        <v>52</v>
      </c>
      <c r="E97" s="39">
        <f>SUM(E98)</f>
        <v>70000</v>
      </c>
      <c r="F97" s="39">
        <f>SUM(F98)</f>
        <v>13044.39</v>
      </c>
      <c r="G97" s="15">
        <f t="shared" si="1"/>
        <v>18.634842857142857</v>
      </c>
      <c r="H97" s="13"/>
      <c r="I97" s="23"/>
      <c r="J97" s="13"/>
      <c r="K97" s="13"/>
      <c r="L97" s="13"/>
    </row>
    <row r="98" spans="1:12" ht="35.25" customHeight="1" x14ac:dyDescent="0.25">
      <c r="A98" s="57"/>
      <c r="B98" s="61"/>
      <c r="C98" s="4" t="s">
        <v>128</v>
      </c>
      <c r="D98" s="9" t="s">
        <v>34</v>
      </c>
      <c r="E98" s="42">
        <v>70000</v>
      </c>
      <c r="F98" s="42">
        <v>13044.39</v>
      </c>
      <c r="G98" s="7">
        <f>SUM(F98/E98*100)</f>
        <v>18.634842857142857</v>
      </c>
      <c r="H98" s="4"/>
      <c r="I98" s="9"/>
      <c r="J98" s="4"/>
      <c r="K98" s="4"/>
      <c r="L98" s="4"/>
    </row>
    <row r="99" spans="1:12" ht="78.75" customHeight="1" x14ac:dyDescent="0.25">
      <c r="A99" s="58" t="s">
        <v>61</v>
      </c>
      <c r="B99" s="58" t="s">
        <v>66</v>
      </c>
      <c r="C99" s="13" t="s">
        <v>22</v>
      </c>
      <c r="D99" s="13" t="s">
        <v>41</v>
      </c>
      <c r="E99" s="39">
        <f>SUM(E100)</f>
        <v>60000</v>
      </c>
      <c r="F99" s="39">
        <f t="shared" ref="F99" si="4">SUM(F100)</f>
        <v>3817.84</v>
      </c>
      <c r="G99" s="15">
        <f t="shared" si="1"/>
        <v>6.3630666666666666</v>
      </c>
      <c r="H99" s="13"/>
      <c r="I99" s="13"/>
      <c r="J99" s="13"/>
      <c r="K99" s="13"/>
      <c r="L99" s="13"/>
    </row>
    <row r="100" spans="1:12" ht="78.75" customHeight="1" x14ac:dyDescent="0.25">
      <c r="A100" s="61"/>
      <c r="B100" s="61"/>
      <c r="C100" s="4" t="s">
        <v>129</v>
      </c>
      <c r="D100" s="9" t="s">
        <v>25</v>
      </c>
      <c r="E100" s="42">
        <v>60000</v>
      </c>
      <c r="F100" s="42">
        <v>3817.84</v>
      </c>
      <c r="G100" s="7">
        <f t="shared" si="1"/>
        <v>6.3630666666666666</v>
      </c>
      <c r="H100" s="4"/>
      <c r="I100" s="9"/>
      <c r="J100" s="4"/>
      <c r="K100" s="4"/>
      <c r="L100" s="4"/>
    </row>
    <row r="101" spans="1:12" ht="23.25" customHeight="1" x14ac:dyDescent="0.25">
      <c r="A101" s="54" t="s">
        <v>9</v>
      </c>
      <c r="B101" s="54"/>
      <c r="C101" s="13"/>
      <c r="D101" s="13"/>
      <c r="E101" s="24">
        <f>SUM(E99,E97,E95,E93,E90,E88,E83,E79,E77,E75,E69,E67,E65,E60,E58,E56,E42,E37,E33,E30,E28)</f>
        <v>10448200</v>
      </c>
      <c r="F101" s="15">
        <f>SUM(F99,F97,F95,F93,F90,F88,F83,F79,F77,F75,F69,F67,F65,F60,F42,F37,F33,F30,F28)</f>
        <v>2905301.09</v>
      </c>
      <c r="G101" s="15">
        <f t="shared" si="1"/>
        <v>27.806713979441433</v>
      </c>
      <c r="H101" s="13"/>
      <c r="I101" s="13"/>
      <c r="J101" s="13"/>
      <c r="K101" s="13"/>
      <c r="L101" s="13"/>
    </row>
    <row r="102" spans="1:12" x14ac:dyDescent="0.25">
      <c r="E102" s="5"/>
      <c r="F102" s="5"/>
      <c r="G102" s="5"/>
    </row>
    <row r="103" spans="1:12" x14ac:dyDescent="0.25">
      <c r="E103" s="5"/>
      <c r="F103" s="5"/>
      <c r="G103" s="5"/>
    </row>
    <row r="104" spans="1:12" x14ac:dyDescent="0.25">
      <c r="E104" s="5"/>
      <c r="F104" s="5"/>
      <c r="G104" s="5"/>
    </row>
    <row r="105" spans="1:12" x14ac:dyDescent="0.25">
      <c r="E105" s="5"/>
      <c r="F105" s="5"/>
      <c r="G105" s="5"/>
    </row>
    <row r="106" spans="1:12" x14ac:dyDescent="0.25">
      <c r="E106" s="5"/>
      <c r="F106" s="5"/>
      <c r="G106" s="5"/>
    </row>
    <row r="107" spans="1:12" x14ac:dyDescent="0.25">
      <c r="E107" s="5"/>
      <c r="F107" s="5"/>
      <c r="G107" s="5"/>
    </row>
    <row r="108" spans="1:12" x14ac:dyDescent="0.25">
      <c r="E108" s="5"/>
      <c r="F108" s="5"/>
      <c r="G108" s="5"/>
    </row>
    <row r="109" spans="1:12" x14ac:dyDescent="0.25">
      <c r="E109" s="5"/>
      <c r="F109" s="5"/>
      <c r="G109" s="5"/>
    </row>
    <row r="110" spans="1:12" x14ac:dyDescent="0.25">
      <c r="E110" s="5"/>
      <c r="F110" s="5"/>
      <c r="G110" s="5"/>
    </row>
    <row r="111" spans="1:12" x14ac:dyDescent="0.25">
      <c r="E111" s="5"/>
      <c r="F111" s="5"/>
      <c r="G111" s="5"/>
    </row>
    <row r="112" spans="1:12" x14ac:dyDescent="0.25">
      <c r="E112" s="5"/>
      <c r="F112" s="5"/>
      <c r="G112" s="5"/>
    </row>
    <row r="113" spans="5:7" x14ac:dyDescent="0.25">
      <c r="E113" s="5"/>
      <c r="F113" s="5"/>
      <c r="G113" s="5"/>
    </row>
    <row r="114" spans="5:7" x14ac:dyDescent="0.25">
      <c r="E114" s="5"/>
      <c r="F114" s="5"/>
      <c r="G114" s="5"/>
    </row>
    <row r="115" spans="5:7" x14ac:dyDescent="0.25">
      <c r="E115" s="5"/>
      <c r="F115" s="5"/>
      <c r="G115" s="5"/>
    </row>
    <row r="116" spans="5:7" x14ac:dyDescent="0.25">
      <c r="E116" s="5"/>
      <c r="F116" s="5"/>
      <c r="G116" s="5"/>
    </row>
    <row r="117" spans="5:7" x14ac:dyDescent="0.25">
      <c r="E117" s="5"/>
      <c r="F117" s="5"/>
      <c r="G117" s="5"/>
    </row>
    <row r="118" spans="5:7" x14ac:dyDescent="0.25">
      <c r="E118" s="5"/>
      <c r="F118" s="5"/>
      <c r="G118" s="5"/>
    </row>
    <row r="119" spans="5:7" x14ac:dyDescent="0.25">
      <c r="E119" s="5"/>
      <c r="F119" s="5"/>
      <c r="G119" s="5"/>
    </row>
    <row r="120" spans="5:7" x14ac:dyDescent="0.25">
      <c r="E120" s="5"/>
      <c r="F120" s="5"/>
      <c r="G120" s="5"/>
    </row>
    <row r="121" spans="5:7" x14ac:dyDescent="0.25">
      <c r="E121" s="5"/>
      <c r="F121" s="5"/>
      <c r="G121" s="5"/>
    </row>
    <row r="122" spans="5:7" x14ac:dyDescent="0.25">
      <c r="E122" s="5"/>
      <c r="F122" s="5"/>
      <c r="G122" s="5"/>
    </row>
    <row r="123" spans="5:7" x14ac:dyDescent="0.25">
      <c r="E123" s="5"/>
      <c r="F123" s="5"/>
      <c r="G123" s="5"/>
    </row>
    <row r="124" spans="5:7" x14ac:dyDescent="0.25">
      <c r="E124" s="5"/>
      <c r="F124" s="5"/>
      <c r="G124" s="5"/>
    </row>
    <row r="125" spans="5:7" x14ac:dyDescent="0.25">
      <c r="E125" s="5"/>
      <c r="F125" s="5"/>
      <c r="G125" s="5"/>
    </row>
    <row r="126" spans="5:7" x14ac:dyDescent="0.25">
      <c r="E126" s="5"/>
      <c r="F126" s="5"/>
      <c r="G126" s="5"/>
    </row>
    <row r="127" spans="5:7" x14ac:dyDescent="0.25">
      <c r="E127" s="5"/>
      <c r="F127" s="5"/>
      <c r="G127" s="5"/>
    </row>
    <row r="128" spans="5:7" x14ac:dyDescent="0.25">
      <c r="E128" s="5"/>
      <c r="F128" s="5"/>
      <c r="G128" s="5"/>
    </row>
    <row r="129" spans="5:7" x14ac:dyDescent="0.25">
      <c r="E129" s="5"/>
      <c r="F129" s="5"/>
      <c r="G129" s="5"/>
    </row>
    <row r="130" spans="5:7" x14ac:dyDescent="0.25">
      <c r="E130" s="5"/>
      <c r="F130" s="5"/>
      <c r="G130" s="5"/>
    </row>
    <row r="131" spans="5:7" x14ac:dyDescent="0.25">
      <c r="E131" s="5"/>
      <c r="F131" s="5"/>
      <c r="G131" s="5"/>
    </row>
    <row r="132" spans="5:7" x14ac:dyDescent="0.25">
      <c r="E132" s="5"/>
      <c r="F132" s="5"/>
      <c r="G132" s="5"/>
    </row>
    <row r="133" spans="5:7" x14ac:dyDescent="0.25">
      <c r="E133" s="5"/>
      <c r="F133" s="5"/>
      <c r="G133" s="5"/>
    </row>
    <row r="134" spans="5:7" x14ac:dyDescent="0.25">
      <c r="E134" s="5"/>
      <c r="F134" s="5"/>
      <c r="G134" s="5"/>
    </row>
    <row r="135" spans="5:7" x14ac:dyDescent="0.25">
      <c r="E135" s="5"/>
      <c r="F135" s="5"/>
      <c r="G135" s="5"/>
    </row>
    <row r="136" spans="5:7" x14ac:dyDescent="0.25">
      <c r="E136" s="5"/>
      <c r="F136" s="5"/>
      <c r="G136" s="5"/>
    </row>
    <row r="137" spans="5:7" x14ac:dyDescent="0.25">
      <c r="E137" s="5"/>
      <c r="F137" s="5"/>
      <c r="G137" s="5"/>
    </row>
    <row r="138" spans="5:7" x14ac:dyDescent="0.25">
      <c r="E138" s="5"/>
      <c r="F138" s="5"/>
      <c r="G138" s="5"/>
    </row>
    <row r="139" spans="5:7" x14ac:dyDescent="0.25">
      <c r="E139" s="5"/>
      <c r="F139" s="5"/>
      <c r="G139" s="5"/>
    </row>
    <row r="140" spans="5:7" x14ac:dyDescent="0.25">
      <c r="E140" s="5"/>
      <c r="F140" s="5"/>
      <c r="G140" s="5"/>
    </row>
    <row r="141" spans="5:7" x14ac:dyDescent="0.25">
      <c r="E141" s="5"/>
      <c r="F141" s="5"/>
      <c r="G141" s="5"/>
    </row>
    <row r="142" spans="5:7" x14ac:dyDescent="0.25">
      <c r="E142" s="5"/>
      <c r="F142" s="5"/>
      <c r="G142" s="5"/>
    </row>
    <row r="143" spans="5:7" x14ac:dyDescent="0.25">
      <c r="E143" s="5"/>
      <c r="F143" s="5"/>
      <c r="G143" s="5"/>
    </row>
    <row r="144" spans="5:7" x14ac:dyDescent="0.25">
      <c r="E144" s="5"/>
      <c r="F144" s="5"/>
      <c r="G144" s="5"/>
    </row>
    <row r="145" spans="5:7" x14ac:dyDescent="0.25">
      <c r="E145" s="5"/>
      <c r="F145" s="5"/>
      <c r="G145" s="5"/>
    </row>
    <row r="146" spans="5:7" x14ac:dyDescent="0.25">
      <c r="E146" s="5"/>
      <c r="F146" s="5"/>
      <c r="G146" s="5"/>
    </row>
    <row r="147" spans="5:7" x14ac:dyDescent="0.25">
      <c r="E147" s="5"/>
      <c r="F147" s="5"/>
      <c r="G147" s="5"/>
    </row>
    <row r="148" spans="5:7" x14ac:dyDescent="0.25">
      <c r="E148" s="5"/>
      <c r="F148" s="5"/>
      <c r="G148" s="5"/>
    </row>
    <row r="149" spans="5:7" x14ac:dyDescent="0.25">
      <c r="E149" s="5"/>
      <c r="F149" s="5"/>
      <c r="G149" s="5"/>
    </row>
    <row r="150" spans="5:7" x14ac:dyDescent="0.25">
      <c r="E150" s="5"/>
      <c r="F150" s="5"/>
      <c r="G150" s="5"/>
    </row>
    <row r="151" spans="5:7" x14ac:dyDescent="0.25">
      <c r="E151" s="5"/>
      <c r="F151" s="5"/>
      <c r="G151" s="5"/>
    </row>
    <row r="152" spans="5:7" x14ac:dyDescent="0.25">
      <c r="E152" s="5"/>
      <c r="F152" s="5"/>
      <c r="G152" s="5"/>
    </row>
    <row r="153" spans="5:7" x14ac:dyDescent="0.25">
      <c r="E153" s="5"/>
      <c r="F153" s="5"/>
      <c r="G153" s="5"/>
    </row>
    <row r="154" spans="5:7" x14ac:dyDescent="0.25">
      <c r="E154" s="5"/>
      <c r="F154" s="5"/>
      <c r="G154" s="5"/>
    </row>
    <row r="155" spans="5:7" x14ac:dyDescent="0.25">
      <c r="E155" s="5"/>
      <c r="F155" s="5"/>
      <c r="G155" s="5"/>
    </row>
    <row r="156" spans="5:7" x14ac:dyDescent="0.25">
      <c r="E156" s="5"/>
      <c r="F156" s="5"/>
      <c r="G156" s="5"/>
    </row>
    <row r="157" spans="5:7" x14ac:dyDescent="0.25">
      <c r="E157" s="5"/>
      <c r="F157" s="5"/>
      <c r="G157" s="5"/>
    </row>
    <row r="158" spans="5:7" x14ac:dyDescent="0.25">
      <c r="E158" s="5"/>
      <c r="F158" s="5"/>
      <c r="G158" s="5"/>
    </row>
    <row r="159" spans="5:7" x14ac:dyDescent="0.25">
      <c r="E159" s="5"/>
      <c r="F159" s="5"/>
      <c r="G159" s="5"/>
    </row>
    <row r="160" spans="5:7" x14ac:dyDescent="0.25">
      <c r="E160" s="5"/>
      <c r="F160" s="5"/>
      <c r="G160" s="5"/>
    </row>
    <row r="161" spans="5:7" x14ac:dyDescent="0.25">
      <c r="E161" s="5"/>
      <c r="F161" s="5"/>
      <c r="G161" s="5"/>
    </row>
    <row r="162" spans="5:7" x14ac:dyDescent="0.25">
      <c r="E162" s="5"/>
      <c r="F162" s="5"/>
      <c r="G162" s="5"/>
    </row>
    <row r="163" spans="5:7" x14ac:dyDescent="0.25">
      <c r="E163" s="5"/>
      <c r="F163" s="5"/>
      <c r="G163" s="5"/>
    </row>
    <row r="164" spans="5:7" x14ac:dyDescent="0.25">
      <c r="E164" s="5"/>
      <c r="F164" s="5"/>
      <c r="G164" s="5"/>
    </row>
    <row r="165" spans="5:7" x14ac:dyDescent="0.25">
      <c r="E165" s="5"/>
      <c r="F165" s="5"/>
      <c r="G165" s="5"/>
    </row>
    <row r="166" spans="5:7" x14ac:dyDescent="0.25">
      <c r="E166" s="5"/>
      <c r="F166" s="5"/>
      <c r="G166" s="5"/>
    </row>
    <row r="167" spans="5:7" x14ac:dyDescent="0.25">
      <c r="E167" s="5"/>
      <c r="F167" s="5"/>
      <c r="G167" s="5"/>
    </row>
    <row r="168" spans="5:7" x14ac:dyDescent="0.25">
      <c r="E168" s="5"/>
      <c r="F168" s="5"/>
      <c r="G168" s="5"/>
    </row>
    <row r="169" spans="5:7" x14ac:dyDescent="0.25">
      <c r="E169" s="5"/>
      <c r="F169" s="5"/>
      <c r="G169" s="5"/>
    </row>
    <row r="170" spans="5:7" x14ac:dyDescent="0.25">
      <c r="E170" s="5"/>
      <c r="F170" s="5"/>
      <c r="G170" s="5"/>
    </row>
    <row r="171" spans="5:7" x14ac:dyDescent="0.25">
      <c r="E171" s="5"/>
      <c r="F171" s="5"/>
      <c r="G171" s="5"/>
    </row>
    <row r="172" spans="5:7" x14ac:dyDescent="0.25">
      <c r="E172" s="5"/>
      <c r="F172" s="5"/>
      <c r="G172" s="5"/>
    </row>
    <row r="173" spans="5:7" x14ac:dyDescent="0.25">
      <c r="E173" s="5"/>
      <c r="F173" s="5"/>
      <c r="G173" s="5"/>
    </row>
    <row r="174" spans="5:7" x14ac:dyDescent="0.25">
      <c r="E174" s="5"/>
      <c r="F174" s="5"/>
      <c r="G174" s="5"/>
    </row>
    <row r="175" spans="5:7" x14ac:dyDescent="0.25">
      <c r="E175" s="5"/>
      <c r="F175" s="5"/>
      <c r="G175" s="5"/>
    </row>
    <row r="176" spans="5:7" x14ac:dyDescent="0.25">
      <c r="E176" s="5"/>
      <c r="F176" s="5"/>
      <c r="G176" s="5"/>
    </row>
    <row r="177" spans="5:7" x14ac:dyDescent="0.25">
      <c r="E177" s="5"/>
      <c r="F177" s="5"/>
      <c r="G177" s="5"/>
    </row>
    <row r="178" spans="5:7" x14ac:dyDescent="0.25">
      <c r="E178" s="5"/>
      <c r="F178" s="5"/>
      <c r="G178" s="5"/>
    </row>
    <row r="179" spans="5:7" x14ac:dyDescent="0.25">
      <c r="E179" s="5"/>
      <c r="F179" s="5"/>
      <c r="G179" s="5"/>
    </row>
    <row r="180" spans="5:7" x14ac:dyDescent="0.25">
      <c r="E180" s="5"/>
      <c r="F180" s="5"/>
      <c r="G180" s="5"/>
    </row>
    <row r="181" spans="5:7" x14ac:dyDescent="0.25">
      <c r="E181" s="5"/>
      <c r="F181" s="5"/>
      <c r="G181" s="5"/>
    </row>
    <row r="182" spans="5:7" x14ac:dyDescent="0.25">
      <c r="E182" s="5"/>
      <c r="F182" s="5"/>
      <c r="G182" s="5"/>
    </row>
    <row r="183" spans="5:7" x14ac:dyDescent="0.25">
      <c r="E183" s="5"/>
      <c r="F183" s="5"/>
      <c r="G183" s="5"/>
    </row>
    <row r="184" spans="5:7" x14ac:dyDescent="0.25">
      <c r="E184" s="5"/>
      <c r="F184" s="5"/>
      <c r="G184" s="5"/>
    </row>
    <row r="185" spans="5:7" x14ac:dyDescent="0.25">
      <c r="E185" s="5"/>
      <c r="F185" s="5"/>
      <c r="G185" s="5"/>
    </row>
    <row r="186" spans="5:7" x14ac:dyDescent="0.25">
      <c r="E186" s="5"/>
      <c r="F186" s="5"/>
      <c r="G186" s="5"/>
    </row>
    <row r="187" spans="5:7" x14ac:dyDescent="0.25">
      <c r="E187" s="5"/>
      <c r="F187" s="5"/>
      <c r="G187" s="5"/>
    </row>
    <row r="188" spans="5:7" x14ac:dyDescent="0.25">
      <c r="E188" s="5"/>
      <c r="F188" s="5"/>
      <c r="G188" s="5"/>
    </row>
    <row r="189" spans="5:7" x14ac:dyDescent="0.25">
      <c r="E189" s="5"/>
      <c r="F189" s="5"/>
      <c r="G189" s="5"/>
    </row>
    <row r="190" spans="5:7" x14ac:dyDescent="0.25">
      <c r="E190" s="5"/>
      <c r="F190" s="5"/>
      <c r="G190" s="5"/>
    </row>
    <row r="191" spans="5:7" x14ac:dyDescent="0.25">
      <c r="E191" s="5"/>
      <c r="F191" s="5"/>
      <c r="G191" s="5"/>
    </row>
    <row r="192" spans="5:7" x14ac:dyDescent="0.25">
      <c r="E192" s="5"/>
      <c r="F192" s="5"/>
      <c r="G192" s="5"/>
    </row>
    <row r="193" spans="5:7" x14ac:dyDescent="0.25">
      <c r="E193" s="5"/>
      <c r="F193" s="5"/>
      <c r="G193" s="5"/>
    </row>
    <row r="194" spans="5:7" x14ac:dyDescent="0.25">
      <c r="E194" s="5"/>
      <c r="F194" s="5"/>
      <c r="G194" s="5"/>
    </row>
    <row r="195" spans="5:7" x14ac:dyDescent="0.25">
      <c r="E195" s="5"/>
      <c r="F195" s="5"/>
      <c r="G195" s="5"/>
    </row>
    <row r="196" spans="5:7" x14ac:dyDescent="0.25">
      <c r="E196" s="5"/>
      <c r="F196" s="5"/>
      <c r="G196" s="5"/>
    </row>
    <row r="197" spans="5:7" x14ac:dyDescent="0.25">
      <c r="E197" s="5"/>
      <c r="F197" s="5"/>
      <c r="G197" s="5"/>
    </row>
    <row r="198" spans="5:7" x14ac:dyDescent="0.25">
      <c r="E198" s="5"/>
      <c r="F198" s="5"/>
      <c r="G198" s="5"/>
    </row>
    <row r="199" spans="5:7" x14ac:dyDescent="0.25">
      <c r="E199" s="5"/>
      <c r="F199" s="5"/>
      <c r="G199" s="5"/>
    </row>
    <row r="200" spans="5:7" x14ac:dyDescent="0.25">
      <c r="E200" s="5"/>
      <c r="F200" s="5"/>
      <c r="G200" s="5"/>
    </row>
    <row r="201" spans="5:7" x14ac:dyDescent="0.25">
      <c r="E201" s="5"/>
      <c r="F201" s="5"/>
      <c r="G201" s="5"/>
    </row>
    <row r="202" spans="5:7" x14ac:dyDescent="0.25">
      <c r="E202" s="5"/>
      <c r="F202" s="5"/>
      <c r="G202" s="5"/>
    </row>
    <row r="203" spans="5:7" x14ac:dyDescent="0.25">
      <c r="E203" s="5"/>
      <c r="F203" s="5"/>
      <c r="G203" s="5"/>
    </row>
    <row r="204" spans="5:7" x14ac:dyDescent="0.25">
      <c r="E204" s="5"/>
      <c r="F204" s="5"/>
      <c r="G204" s="5"/>
    </row>
    <row r="205" spans="5:7" x14ac:dyDescent="0.25">
      <c r="E205" s="5"/>
      <c r="F205" s="5"/>
      <c r="G205" s="5"/>
    </row>
    <row r="206" spans="5:7" x14ac:dyDescent="0.25">
      <c r="E206" s="5"/>
      <c r="F206" s="5"/>
      <c r="G206" s="5"/>
    </row>
    <row r="207" spans="5:7" x14ac:dyDescent="0.25">
      <c r="E207" s="5"/>
      <c r="F207" s="5"/>
      <c r="G207" s="5"/>
    </row>
    <row r="208" spans="5:7" x14ac:dyDescent="0.25">
      <c r="E208" s="5"/>
      <c r="F208" s="5"/>
      <c r="G208" s="5"/>
    </row>
    <row r="209" spans="5:7" x14ac:dyDescent="0.25">
      <c r="E209" s="5"/>
      <c r="F209" s="5"/>
      <c r="G209" s="5"/>
    </row>
    <row r="210" spans="5:7" x14ac:dyDescent="0.25">
      <c r="E210" s="5"/>
      <c r="F210" s="5"/>
      <c r="G210" s="5"/>
    </row>
    <row r="211" spans="5:7" x14ac:dyDescent="0.25">
      <c r="E211" s="5"/>
      <c r="F211" s="5"/>
      <c r="G211" s="5"/>
    </row>
    <row r="212" spans="5:7" x14ac:dyDescent="0.25">
      <c r="E212" s="5"/>
      <c r="F212" s="5"/>
      <c r="G212" s="5"/>
    </row>
    <row r="213" spans="5:7" x14ac:dyDescent="0.25">
      <c r="E213" s="5"/>
      <c r="F213" s="5"/>
      <c r="G213" s="5"/>
    </row>
    <row r="214" spans="5:7" x14ac:dyDescent="0.25">
      <c r="E214" s="5"/>
      <c r="F214" s="5"/>
      <c r="G214" s="5"/>
    </row>
    <row r="215" spans="5:7" x14ac:dyDescent="0.25">
      <c r="E215" s="5"/>
      <c r="F215" s="5"/>
      <c r="G215" s="5"/>
    </row>
    <row r="216" spans="5:7" x14ac:dyDescent="0.25">
      <c r="E216" s="5"/>
      <c r="F216" s="5"/>
      <c r="G216" s="5"/>
    </row>
    <row r="217" spans="5:7" x14ac:dyDescent="0.25">
      <c r="E217" s="5"/>
      <c r="F217" s="5"/>
      <c r="G217" s="5"/>
    </row>
    <row r="218" spans="5:7" x14ac:dyDescent="0.25">
      <c r="E218" s="5"/>
      <c r="F218" s="5"/>
      <c r="G218" s="5"/>
    </row>
    <row r="219" spans="5:7" x14ac:dyDescent="0.25">
      <c r="E219" s="5"/>
      <c r="F219" s="5"/>
      <c r="G219" s="5"/>
    </row>
    <row r="220" spans="5:7" x14ac:dyDescent="0.25">
      <c r="E220" s="5"/>
      <c r="F220" s="5"/>
      <c r="G220" s="5"/>
    </row>
    <row r="221" spans="5:7" x14ac:dyDescent="0.25">
      <c r="E221" s="5"/>
      <c r="F221" s="5"/>
      <c r="G221" s="5"/>
    </row>
    <row r="222" spans="5:7" x14ac:dyDescent="0.25">
      <c r="E222" s="5"/>
      <c r="F222" s="5"/>
      <c r="G222" s="5"/>
    </row>
    <row r="223" spans="5:7" x14ac:dyDescent="0.25">
      <c r="E223" s="5"/>
      <c r="F223" s="5"/>
      <c r="G223" s="5"/>
    </row>
    <row r="224" spans="5:7" x14ac:dyDescent="0.25">
      <c r="E224" s="5"/>
      <c r="F224" s="5"/>
      <c r="G224" s="5"/>
    </row>
    <row r="225" spans="5:7" x14ac:dyDescent="0.25">
      <c r="E225" s="5"/>
      <c r="F225" s="5"/>
      <c r="G225" s="5"/>
    </row>
    <row r="226" spans="5:7" x14ac:dyDescent="0.25">
      <c r="E226" s="5"/>
      <c r="F226" s="5"/>
      <c r="G226" s="5"/>
    </row>
    <row r="227" spans="5:7" x14ac:dyDescent="0.25">
      <c r="E227" s="5"/>
      <c r="F227" s="5"/>
      <c r="G227" s="5"/>
    </row>
    <row r="228" spans="5:7" x14ac:dyDescent="0.25">
      <c r="E228" s="5"/>
      <c r="F228" s="5"/>
      <c r="G228" s="5"/>
    </row>
    <row r="229" spans="5:7" x14ac:dyDescent="0.25">
      <c r="E229" s="5"/>
      <c r="F229" s="5"/>
      <c r="G229" s="5"/>
    </row>
    <row r="230" spans="5:7" x14ac:dyDescent="0.25">
      <c r="E230" s="5"/>
      <c r="F230" s="5"/>
      <c r="G230" s="5"/>
    </row>
    <row r="231" spans="5:7" x14ac:dyDescent="0.25">
      <c r="E231" s="5"/>
      <c r="F231" s="5"/>
      <c r="G231" s="5"/>
    </row>
    <row r="232" spans="5:7" x14ac:dyDescent="0.25">
      <c r="E232" s="5"/>
      <c r="F232" s="5"/>
      <c r="G232" s="5"/>
    </row>
    <row r="233" spans="5:7" x14ac:dyDescent="0.25">
      <c r="E233" s="5"/>
      <c r="F233" s="5"/>
      <c r="G233" s="5"/>
    </row>
    <row r="234" spans="5:7" x14ac:dyDescent="0.25">
      <c r="E234" s="5"/>
      <c r="F234" s="5"/>
      <c r="G234" s="5"/>
    </row>
    <row r="235" spans="5:7" x14ac:dyDescent="0.25">
      <c r="E235" s="5"/>
      <c r="F235" s="5"/>
      <c r="G235" s="5"/>
    </row>
    <row r="236" spans="5:7" x14ac:dyDescent="0.25">
      <c r="E236" s="5"/>
      <c r="F236" s="5"/>
      <c r="G236" s="5"/>
    </row>
    <row r="237" spans="5:7" x14ac:dyDescent="0.25">
      <c r="E237" s="5"/>
      <c r="F237" s="5"/>
      <c r="G237" s="5"/>
    </row>
    <row r="238" spans="5:7" x14ac:dyDescent="0.25">
      <c r="E238" s="5"/>
      <c r="F238" s="5"/>
      <c r="G238" s="5"/>
    </row>
    <row r="239" spans="5:7" x14ac:dyDescent="0.25">
      <c r="E239" s="5"/>
      <c r="F239" s="5"/>
      <c r="G239" s="5"/>
    </row>
    <row r="240" spans="5:7" x14ac:dyDescent="0.25">
      <c r="E240" s="5"/>
      <c r="F240" s="5"/>
      <c r="G240" s="5"/>
    </row>
    <row r="241" spans="5:7" x14ac:dyDescent="0.25">
      <c r="E241" s="5"/>
      <c r="F241" s="5"/>
      <c r="G241" s="5"/>
    </row>
    <row r="242" spans="5:7" x14ac:dyDescent="0.25">
      <c r="E242" s="5"/>
      <c r="F242" s="5"/>
      <c r="G242" s="5"/>
    </row>
    <row r="243" spans="5:7" x14ac:dyDescent="0.25">
      <c r="E243" s="5"/>
      <c r="F243" s="5"/>
      <c r="G243" s="5"/>
    </row>
    <row r="244" spans="5:7" x14ac:dyDescent="0.25">
      <c r="E244" s="5"/>
      <c r="F244" s="5"/>
      <c r="G244" s="5"/>
    </row>
    <row r="245" spans="5:7" x14ac:dyDescent="0.25">
      <c r="E245" s="5"/>
      <c r="F245" s="5"/>
      <c r="G245" s="5"/>
    </row>
    <row r="246" spans="5:7" x14ac:dyDescent="0.25">
      <c r="E246" s="5"/>
      <c r="F246" s="5"/>
      <c r="G246" s="5"/>
    </row>
    <row r="247" spans="5:7" x14ac:dyDescent="0.25">
      <c r="E247" s="5"/>
      <c r="F247" s="5"/>
      <c r="G247" s="5"/>
    </row>
    <row r="248" spans="5:7" x14ac:dyDescent="0.25">
      <c r="E248" s="5"/>
      <c r="F248" s="5"/>
      <c r="G248" s="5"/>
    </row>
    <row r="249" spans="5:7" x14ac:dyDescent="0.25">
      <c r="E249" s="5"/>
      <c r="F249" s="5"/>
      <c r="G249" s="5"/>
    </row>
    <row r="250" spans="5:7" x14ac:dyDescent="0.25">
      <c r="E250" s="5"/>
      <c r="F250" s="5"/>
      <c r="G250" s="5"/>
    </row>
    <row r="251" spans="5:7" x14ac:dyDescent="0.25">
      <c r="E251" s="5"/>
      <c r="F251" s="5"/>
      <c r="G251" s="5"/>
    </row>
    <row r="252" spans="5:7" x14ac:dyDescent="0.25">
      <c r="E252" s="5"/>
      <c r="F252" s="5"/>
      <c r="G252" s="5"/>
    </row>
    <row r="253" spans="5:7" x14ac:dyDescent="0.25">
      <c r="E253" s="5"/>
      <c r="F253" s="5"/>
      <c r="G253" s="5"/>
    </row>
    <row r="254" spans="5:7" x14ac:dyDescent="0.25">
      <c r="E254" s="5"/>
      <c r="F254" s="5"/>
      <c r="G254" s="5"/>
    </row>
    <row r="255" spans="5:7" x14ac:dyDescent="0.25">
      <c r="E255" s="5"/>
      <c r="F255" s="5"/>
      <c r="G255" s="5"/>
    </row>
    <row r="256" spans="5:7" x14ac:dyDescent="0.25">
      <c r="E256" s="5"/>
      <c r="F256" s="5"/>
      <c r="G256" s="5"/>
    </row>
    <row r="257" spans="5:7" x14ac:dyDescent="0.25">
      <c r="E257" s="5"/>
      <c r="F257" s="5"/>
      <c r="G257" s="5"/>
    </row>
    <row r="258" spans="5:7" x14ac:dyDescent="0.25">
      <c r="E258" s="5"/>
      <c r="F258" s="5"/>
      <c r="G258" s="5"/>
    </row>
    <row r="259" spans="5:7" x14ac:dyDescent="0.25">
      <c r="E259" s="5"/>
      <c r="F259" s="5"/>
      <c r="G259" s="5"/>
    </row>
    <row r="260" spans="5:7" x14ac:dyDescent="0.25">
      <c r="E260" s="5"/>
      <c r="F260" s="5"/>
      <c r="G260" s="5"/>
    </row>
    <row r="261" spans="5:7" x14ac:dyDescent="0.25">
      <c r="E261" s="5"/>
      <c r="F261" s="5"/>
      <c r="G261" s="5"/>
    </row>
    <row r="262" spans="5:7" x14ac:dyDescent="0.25">
      <c r="E262" s="5"/>
      <c r="F262" s="5"/>
      <c r="G262" s="5"/>
    </row>
    <row r="263" spans="5:7" x14ac:dyDescent="0.25">
      <c r="E263" s="5"/>
      <c r="F263" s="5"/>
      <c r="G263" s="5"/>
    </row>
    <row r="264" spans="5:7" x14ac:dyDescent="0.25">
      <c r="E264" s="5"/>
      <c r="F264" s="5"/>
      <c r="G264" s="5"/>
    </row>
    <row r="265" spans="5:7" x14ac:dyDescent="0.25">
      <c r="E265" s="5"/>
      <c r="F265" s="5"/>
      <c r="G265" s="5"/>
    </row>
    <row r="266" spans="5:7" x14ac:dyDescent="0.25">
      <c r="E266" s="5"/>
      <c r="F266" s="5"/>
      <c r="G266" s="5"/>
    </row>
    <row r="267" spans="5:7" x14ac:dyDescent="0.25">
      <c r="E267" s="5"/>
      <c r="F267" s="5"/>
      <c r="G267" s="5"/>
    </row>
    <row r="268" spans="5:7" x14ac:dyDescent="0.25">
      <c r="E268" s="5"/>
      <c r="F268" s="5"/>
      <c r="G268" s="5"/>
    </row>
    <row r="269" spans="5:7" x14ac:dyDescent="0.25">
      <c r="E269" s="5"/>
      <c r="F269" s="5"/>
      <c r="G269" s="5"/>
    </row>
    <row r="270" spans="5:7" x14ac:dyDescent="0.25">
      <c r="E270" s="5"/>
      <c r="F270" s="5"/>
      <c r="G270" s="5"/>
    </row>
    <row r="271" spans="5:7" x14ac:dyDescent="0.25">
      <c r="E271" s="5"/>
      <c r="F271" s="5"/>
      <c r="G271" s="5"/>
    </row>
    <row r="272" spans="5:7" x14ac:dyDescent="0.25">
      <c r="E272" s="5"/>
      <c r="F272" s="5"/>
      <c r="G272" s="5"/>
    </row>
    <row r="273" spans="5:7" x14ac:dyDescent="0.25">
      <c r="E273" s="5"/>
      <c r="F273" s="5"/>
      <c r="G273" s="5"/>
    </row>
    <row r="274" spans="5:7" x14ac:dyDescent="0.25">
      <c r="E274" s="5"/>
      <c r="F274" s="5"/>
      <c r="G274" s="5"/>
    </row>
    <row r="275" spans="5:7" x14ac:dyDescent="0.25">
      <c r="E275" s="5"/>
      <c r="F275" s="5"/>
      <c r="G275" s="5"/>
    </row>
    <row r="276" spans="5:7" x14ac:dyDescent="0.25">
      <c r="E276" s="5"/>
      <c r="F276" s="5"/>
      <c r="G276" s="5"/>
    </row>
    <row r="277" spans="5:7" x14ac:dyDescent="0.25">
      <c r="E277" s="5"/>
      <c r="F277" s="5"/>
      <c r="G277" s="5"/>
    </row>
    <row r="278" spans="5:7" x14ac:dyDescent="0.25">
      <c r="E278" s="5"/>
      <c r="F278" s="5"/>
      <c r="G278" s="5"/>
    </row>
    <row r="279" spans="5:7" x14ac:dyDescent="0.25">
      <c r="E279" s="5"/>
      <c r="F279" s="5"/>
      <c r="G279" s="5"/>
    </row>
    <row r="280" spans="5:7" x14ac:dyDescent="0.25">
      <c r="E280" s="5"/>
      <c r="F280" s="5"/>
      <c r="G280" s="5"/>
    </row>
    <row r="281" spans="5:7" x14ac:dyDescent="0.25">
      <c r="E281" s="5"/>
      <c r="F281" s="5"/>
      <c r="G281" s="5"/>
    </row>
    <row r="282" spans="5:7" x14ac:dyDescent="0.25">
      <c r="E282" s="5"/>
      <c r="F282" s="5"/>
      <c r="G282" s="5"/>
    </row>
    <row r="283" spans="5:7" x14ac:dyDescent="0.25">
      <c r="E283" s="5"/>
      <c r="F283" s="5"/>
      <c r="G283" s="5"/>
    </row>
    <row r="284" spans="5:7" x14ac:dyDescent="0.25">
      <c r="E284" s="5"/>
      <c r="F284" s="5"/>
      <c r="G284" s="5"/>
    </row>
    <row r="285" spans="5:7" x14ac:dyDescent="0.25">
      <c r="E285" s="5"/>
      <c r="F285" s="5"/>
      <c r="G285" s="5"/>
    </row>
    <row r="286" spans="5:7" x14ac:dyDescent="0.25">
      <c r="E286" s="5"/>
      <c r="F286" s="5"/>
      <c r="G286" s="5"/>
    </row>
    <row r="287" spans="5:7" x14ac:dyDescent="0.25">
      <c r="E287" s="5"/>
      <c r="F287" s="5"/>
      <c r="G287" s="5"/>
    </row>
    <row r="288" spans="5:7" x14ac:dyDescent="0.25">
      <c r="E288" s="5"/>
      <c r="F288" s="5"/>
      <c r="G288" s="5"/>
    </row>
    <row r="289" spans="5:7" x14ac:dyDescent="0.25">
      <c r="E289" s="5"/>
      <c r="F289" s="5"/>
      <c r="G289" s="5"/>
    </row>
    <row r="290" spans="5:7" x14ac:dyDescent="0.25">
      <c r="E290" s="5"/>
      <c r="F290" s="5"/>
      <c r="G290" s="5"/>
    </row>
    <row r="291" spans="5:7" x14ac:dyDescent="0.25">
      <c r="E291" s="5"/>
      <c r="F291" s="5"/>
      <c r="G291" s="5"/>
    </row>
    <row r="292" spans="5:7" x14ac:dyDescent="0.25">
      <c r="E292" s="5"/>
      <c r="F292" s="5"/>
      <c r="G292" s="5"/>
    </row>
    <row r="293" spans="5:7" x14ac:dyDescent="0.25">
      <c r="E293" s="5"/>
      <c r="F293" s="5"/>
      <c r="G293" s="5"/>
    </row>
    <row r="294" spans="5:7" x14ac:dyDescent="0.25">
      <c r="E294" s="5"/>
      <c r="F294" s="5"/>
      <c r="G294" s="5"/>
    </row>
    <row r="295" spans="5:7" x14ac:dyDescent="0.25">
      <c r="E295" s="5"/>
      <c r="F295" s="5"/>
      <c r="G295" s="5"/>
    </row>
    <row r="296" spans="5:7" x14ac:dyDescent="0.25">
      <c r="E296" s="5"/>
      <c r="F296" s="5"/>
      <c r="G296" s="5"/>
    </row>
    <row r="297" spans="5:7" x14ac:dyDescent="0.25">
      <c r="E297" s="5"/>
      <c r="F297" s="5"/>
      <c r="G297" s="5"/>
    </row>
    <row r="298" spans="5:7" x14ac:dyDescent="0.25">
      <c r="E298" s="5"/>
      <c r="F298" s="5"/>
      <c r="G298" s="5"/>
    </row>
    <row r="299" spans="5:7" x14ac:dyDescent="0.25">
      <c r="E299" s="5"/>
      <c r="F299" s="5"/>
      <c r="G299" s="5"/>
    </row>
    <row r="300" spans="5:7" x14ac:dyDescent="0.25">
      <c r="E300" s="5"/>
      <c r="F300" s="5"/>
      <c r="G300" s="5"/>
    </row>
    <row r="301" spans="5:7" x14ac:dyDescent="0.25">
      <c r="E301" s="5"/>
      <c r="F301" s="5"/>
      <c r="G301" s="5"/>
    </row>
    <row r="302" spans="5:7" x14ac:dyDescent="0.25">
      <c r="E302" s="5"/>
      <c r="F302" s="5"/>
      <c r="G302" s="5"/>
    </row>
    <row r="303" spans="5:7" x14ac:dyDescent="0.25">
      <c r="E303" s="5"/>
      <c r="F303" s="5"/>
      <c r="G303" s="5"/>
    </row>
    <row r="304" spans="5:7" x14ac:dyDescent="0.25">
      <c r="E304" s="5"/>
      <c r="F304" s="5"/>
      <c r="G304" s="5"/>
    </row>
    <row r="305" spans="5:7" x14ac:dyDescent="0.25">
      <c r="E305" s="5"/>
      <c r="F305" s="5"/>
      <c r="G305" s="5"/>
    </row>
    <row r="306" spans="5:7" x14ac:dyDescent="0.25">
      <c r="E306" s="5"/>
      <c r="F306" s="5"/>
      <c r="G306" s="5"/>
    </row>
    <row r="307" spans="5:7" x14ac:dyDescent="0.25">
      <c r="E307" s="5"/>
      <c r="F307" s="5"/>
      <c r="G307" s="5"/>
    </row>
    <row r="308" spans="5:7" x14ac:dyDescent="0.25">
      <c r="E308" s="5"/>
      <c r="F308" s="5"/>
      <c r="G308" s="5"/>
    </row>
    <row r="309" spans="5:7" x14ac:dyDescent="0.25">
      <c r="E309" s="5"/>
      <c r="F309" s="5"/>
      <c r="G309" s="5"/>
    </row>
    <row r="310" spans="5:7" x14ac:dyDescent="0.25">
      <c r="E310" s="5"/>
      <c r="F310" s="5"/>
      <c r="G310" s="5"/>
    </row>
    <row r="311" spans="5:7" x14ac:dyDescent="0.25">
      <c r="E311" s="5"/>
      <c r="F311" s="5"/>
      <c r="G311" s="5"/>
    </row>
    <row r="312" spans="5:7" x14ac:dyDescent="0.25">
      <c r="E312" s="5"/>
      <c r="F312" s="5"/>
      <c r="G312" s="5"/>
    </row>
    <row r="313" spans="5:7" x14ac:dyDescent="0.25">
      <c r="E313" s="5"/>
      <c r="F313" s="5"/>
      <c r="G313" s="5"/>
    </row>
    <row r="314" spans="5:7" x14ac:dyDescent="0.25">
      <c r="E314" s="5"/>
      <c r="F314" s="5"/>
      <c r="G314" s="5"/>
    </row>
    <row r="315" spans="5:7" x14ac:dyDescent="0.25">
      <c r="E315" s="5"/>
      <c r="F315" s="5"/>
      <c r="G315" s="5"/>
    </row>
    <row r="316" spans="5:7" x14ac:dyDescent="0.25">
      <c r="E316" s="5"/>
      <c r="F316" s="5"/>
      <c r="G316" s="5"/>
    </row>
    <row r="317" spans="5:7" x14ac:dyDescent="0.25">
      <c r="E317" s="5"/>
      <c r="F317" s="5"/>
      <c r="G317" s="5"/>
    </row>
    <row r="318" spans="5:7" x14ac:dyDescent="0.25">
      <c r="E318" s="5"/>
      <c r="F318" s="5"/>
      <c r="G318" s="5"/>
    </row>
    <row r="319" spans="5:7" x14ac:dyDescent="0.25">
      <c r="E319" s="5"/>
      <c r="F319" s="5"/>
      <c r="G319" s="5"/>
    </row>
    <row r="320" spans="5:7" x14ac:dyDescent="0.25">
      <c r="E320" s="5"/>
      <c r="F320" s="5"/>
      <c r="G320" s="5"/>
    </row>
    <row r="321" spans="5:7" x14ac:dyDescent="0.25">
      <c r="E321" s="5"/>
      <c r="F321" s="5"/>
      <c r="G321" s="5"/>
    </row>
    <row r="322" spans="5:7" x14ac:dyDescent="0.25">
      <c r="E322" s="5"/>
      <c r="F322" s="5"/>
      <c r="G322" s="5"/>
    </row>
    <row r="323" spans="5:7" x14ac:dyDescent="0.25">
      <c r="E323" s="5"/>
      <c r="F323" s="5"/>
      <c r="G323" s="5"/>
    </row>
    <row r="324" spans="5:7" x14ac:dyDescent="0.25">
      <c r="E324" s="5"/>
      <c r="F324" s="5"/>
      <c r="G324" s="5"/>
    </row>
    <row r="325" spans="5:7" x14ac:dyDescent="0.25">
      <c r="E325" s="5"/>
      <c r="F325" s="5"/>
      <c r="G325" s="5"/>
    </row>
    <row r="326" spans="5:7" x14ac:dyDescent="0.25">
      <c r="E326" s="5"/>
      <c r="F326" s="5"/>
      <c r="G326" s="5"/>
    </row>
    <row r="327" spans="5:7" x14ac:dyDescent="0.25">
      <c r="E327" s="5"/>
      <c r="F327" s="5"/>
      <c r="G327" s="5"/>
    </row>
    <row r="328" spans="5:7" x14ac:dyDescent="0.25">
      <c r="E328" s="5"/>
      <c r="F328" s="5"/>
      <c r="G328" s="5"/>
    </row>
    <row r="329" spans="5:7" x14ac:dyDescent="0.25">
      <c r="E329" s="5"/>
      <c r="F329" s="5"/>
      <c r="G329" s="5"/>
    </row>
    <row r="330" spans="5:7" x14ac:dyDescent="0.25">
      <c r="E330" s="5"/>
      <c r="F330" s="5"/>
      <c r="G330" s="5"/>
    </row>
    <row r="331" spans="5:7" x14ac:dyDescent="0.25">
      <c r="E331" s="5"/>
      <c r="F331" s="5"/>
      <c r="G331" s="5"/>
    </row>
    <row r="332" spans="5:7" x14ac:dyDescent="0.25">
      <c r="E332" s="5"/>
      <c r="F332" s="5"/>
      <c r="G332" s="5"/>
    </row>
    <row r="333" spans="5:7" x14ac:dyDescent="0.25">
      <c r="E333" s="5"/>
      <c r="F333" s="5"/>
      <c r="G333" s="5"/>
    </row>
    <row r="334" spans="5:7" x14ac:dyDescent="0.25">
      <c r="E334" s="5"/>
      <c r="F334" s="5"/>
      <c r="G334" s="5"/>
    </row>
    <row r="335" spans="5:7" x14ac:dyDescent="0.25">
      <c r="E335" s="5"/>
      <c r="F335" s="5"/>
      <c r="G335" s="5"/>
    </row>
    <row r="336" spans="5:7" x14ac:dyDescent="0.25">
      <c r="E336" s="5"/>
      <c r="F336" s="5"/>
      <c r="G336" s="5"/>
    </row>
    <row r="337" spans="5:7" x14ac:dyDescent="0.25">
      <c r="E337" s="5"/>
      <c r="F337" s="5"/>
      <c r="G337" s="5"/>
    </row>
  </sheetData>
  <mergeCells count="20">
    <mergeCell ref="A9:I9"/>
    <mergeCell ref="A10:I10"/>
    <mergeCell ref="A99:A100"/>
    <mergeCell ref="B99:B100"/>
    <mergeCell ref="A45:A52"/>
    <mergeCell ref="B88:B89"/>
    <mergeCell ref="B90:B92"/>
    <mergeCell ref="A88:A92"/>
    <mergeCell ref="B93:B98"/>
    <mergeCell ref="A93:A98"/>
    <mergeCell ref="B67:B75"/>
    <mergeCell ref="A65:A75"/>
    <mergeCell ref="B77:B81"/>
    <mergeCell ref="B83:B84"/>
    <mergeCell ref="A77:A84"/>
    <mergeCell ref="H27:I27"/>
    <mergeCell ref="A101:B101"/>
    <mergeCell ref="A28:A43"/>
    <mergeCell ref="B28:B43"/>
    <mergeCell ref="B65:B66"/>
  </mergeCells>
  <pageMargins left="0.78740157480314965" right="0.78740157480314965" top="0.78740157480314965" bottom="0.78740157480314965" header="0.31496062992125984" footer="0.31496062992125984"/>
  <pageSetup paperSize="9" scale="99" firstPageNumber="24" fitToHeight="0" orientation="portrait" useFirstPageNumber="1" r:id="rId1"/>
  <headerFooter>
    <oddHeader>&amp;R&amp;"Arial,Uobičajeno"&amp;10&amp;P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Branka Vrcić</cp:lastModifiedBy>
  <cp:lastPrinted>2021-09-20T07:14:58Z</cp:lastPrinted>
  <dcterms:created xsi:type="dcterms:W3CDTF">2013-10-30T12:35:02Z</dcterms:created>
  <dcterms:modified xsi:type="dcterms:W3CDTF">2021-09-20T07:15:24Z</dcterms:modified>
</cp:coreProperties>
</file>