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E:\Users\Marijana\Desktop\IZVJEŠĆE I-XII -2022\KONSOLIDIRANO IZVJEŠĆE\"/>
    </mc:Choice>
  </mc:AlternateContent>
  <xr:revisionPtr revIDLastSave="0" documentId="13_ncr:1_{A23FEC49-2A35-4B7B-88D2-9F6C15F8813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E288" i="9"/>
  <c r="B288" i="9" s="1"/>
  <c r="F287" i="9"/>
  <c r="F286" i="9"/>
  <c r="H285" i="9"/>
  <c r="E285" i="9" s="1"/>
  <c r="G285" i="9"/>
  <c r="F285" i="9"/>
  <c r="H284" i="9"/>
  <c r="G284" i="9"/>
  <c r="F284" i="9"/>
  <c r="H283" i="9"/>
  <c r="G283" i="9"/>
  <c r="F283" i="9"/>
  <c r="F282" i="9"/>
  <c r="H281" i="9"/>
  <c r="G281" i="9"/>
  <c r="F281" i="9"/>
  <c r="E281" i="9"/>
  <c r="B281" i="9" s="1"/>
  <c r="H280" i="9"/>
  <c r="E280" i="9" s="1"/>
  <c r="G280" i="9"/>
  <c r="F280" i="9"/>
  <c r="H279" i="9"/>
  <c r="E279" i="9" s="1"/>
  <c r="B279" i="9" s="1"/>
  <c r="G279" i="9"/>
  <c r="F279" i="9"/>
  <c r="F278" i="9"/>
  <c r="F277" i="9"/>
  <c r="F276" i="9"/>
  <c r="L274" i="9"/>
  <c r="H274" i="9"/>
  <c r="F274" i="9"/>
  <c r="I273" i="9"/>
  <c r="H273" i="9"/>
  <c r="F273" i="9"/>
  <c r="E273" i="9"/>
  <c r="B273" i="9" s="1"/>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E226" i="9"/>
  <c r="H225" i="9"/>
  <c r="E225" i="9" s="1"/>
  <c r="B225" i="9" s="1"/>
  <c r="G225" i="9"/>
  <c r="F225" i="9"/>
  <c r="M224" i="9"/>
  <c r="L224" i="9"/>
  <c r="F224" i="9" s="1"/>
  <c r="B224" i="9" s="1"/>
  <c r="E224" i="9"/>
  <c r="M223" i="9"/>
  <c r="L223" i="9"/>
  <c r="F223" i="9" s="1"/>
  <c r="E223" i="9"/>
  <c r="B223" i="9" s="1"/>
  <c r="M222" i="9"/>
  <c r="L222" i="9"/>
  <c r="E222" i="9"/>
  <c r="M221" i="9"/>
  <c r="L221" i="9"/>
  <c r="E221" i="9"/>
  <c r="M220" i="9"/>
  <c r="L220" i="9"/>
  <c r="F220" i="9"/>
  <c r="E220" i="9"/>
  <c r="B220" i="9"/>
  <c r="M219" i="9"/>
  <c r="L219" i="9"/>
  <c r="E219" i="9"/>
  <c r="M218" i="9"/>
  <c r="L218" i="9"/>
  <c r="F218" i="9"/>
  <c r="E218" i="9"/>
  <c r="B218" i="9"/>
  <c r="M217" i="9"/>
  <c r="L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G181" i="9"/>
  <c r="F181" i="9"/>
  <c r="E181" i="9"/>
  <c r="B181" i="9" s="1"/>
  <c r="F180" i="9"/>
  <c r="F179" i="9"/>
  <c r="F178" i="9"/>
  <c r="F177" i="9"/>
  <c r="F176" i="9"/>
  <c r="F175" i="9"/>
  <c r="F174" i="9"/>
  <c r="F173" i="9"/>
  <c r="F172" i="9"/>
  <c r="G171" i="9"/>
  <c r="F171" i="9"/>
  <c r="E171" i="9"/>
  <c r="B171" i="9" s="1"/>
  <c r="F170" i="9"/>
  <c r="G169" i="9"/>
  <c r="F169" i="9"/>
  <c r="E169" i="9"/>
  <c r="B169" i="9" s="1"/>
  <c r="F168" i="9"/>
  <c r="G167" i="9"/>
  <c r="F167" i="9"/>
  <c r="E167" i="9"/>
  <c r="B167" i="9" s="1"/>
  <c r="F166" i="9"/>
  <c r="F165" i="9"/>
  <c r="F164" i="9"/>
  <c r="G163" i="9"/>
  <c r="F163" i="9"/>
  <c r="E163" i="9"/>
  <c r="B163" i="9" s="1"/>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E70" i="9" s="1"/>
  <c r="B70" i="9" s="1"/>
  <c r="G70" i="9"/>
  <c r="F70" i="9"/>
  <c r="H69" i="9"/>
  <c r="E69" i="9" s="1"/>
  <c r="B69" i="9" s="1"/>
  <c r="G69" i="9"/>
  <c r="F69" i="9"/>
  <c r="H68" i="9"/>
  <c r="E68" i="9" s="1"/>
  <c r="B68" i="9" s="1"/>
  <c r="G68" i="9"/>
  <c r="F68" i="9"/>
  <c r="H67" i="9"/>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G45" i="9"/>
  <c r="F45" i="9"/>
  <c r="H44" i="9"/>
  <c r="G44" i="9"/>
  <c r="F44" i="9"/>
  <c r="E44" i="9"/>
  <c r="B44" i="9" s="1"/>
  <c r="H43" i="9"/>
  <c r="G43" i="9"/>
  <c r="F43" i="9"/>
  <c r="H42" i="9"/>
  <c r="E42" i="9" s="1"/>
  <c r="B42" i="9" s="1"/>
  <c r="G42" i="9"/>
  <c r="F42" i="9"/>
  <c r="H41" i="9"/>
  <c r="E41" i="9" s="1"/>
  <c r="B41" i="9" s="1"/>
  <c r="G41" i="9"/>
  <c r="F41" i="9"/>
  <c r="H40" i="9"/>
  <c r="E40" i="9" s="1"/>
  <c r="B40" i="9" s="1"/>
  <c r="G40" i="9"/>
  <c r="F40" i="9"/>
  <c r="H39" i="9"/>
  <c r="G39" i="9"/>
  <c r="F39" i="9"/>
  <c r="H38" i="9"/>
  <c r="G38" i="9"/>
  <c r="F38" i="9"/>
  <c r="E38" i="9"/>
  <c r="B38" i="9" s="1"/>
  <c r="H37" i="9"/>
  <c r="G37" i="9"/>
  <c r="F37" i="9"/>
  <c r="H36" i="9"/>
  <c r="G36" i="9"/>
  <c r="F36" i="9"/>
  <c r="E36" i="9"/>
  <c r="B36" i="9" s="1"/>
  <c r="H35" i="9"/>
  <c r="E35" i="9" s="1"/>
  <c r="B35" i="9" s="1"/>
  <c r="G35" i="9"/>
  <c r="F35" i="9"/>
  <c r="H34" i="9"/>
  <c r="G34" i="9"/>
  <c r="F34" i="9"/>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G27" i="9"/>
  <c r="F27" i="9"/>
  <c r="H26" i="9"/>
  <c r="G26" i="9"/>
  <c r="F26" i="9"/>
  <c r="H25" i="9"/>
  <c r="G25" i="9"/>
  <c r="F25" i="9"/>
  <c r="H24" i="9"/>
  <c r="G24" i="9"/>
  <c r="F24" i="9"/>
  <c r="E24" i="9"/>
  <c r="B24" i="9" s="1"/>
  <c r="H23" i="9"/>
  <c r="E23" i="9" s="1"/>
  <c r="B23" i="9" s="1"/>
  <c r="G23" i="9"/>
  <c r="F23" i="9"/>
  <c r="H22" i="9"/>
  <c r="G22" i="9"/>
  <c r="F22" i="9"/>
  <c r="E22" i="9"/>
  <c r="B22" i="9" s="1"/>
  <c r="H21" i="9"/>
  <c r="G21" i="9"/>
  <c r="F21" i="9"/>
  <c r="F20" i="9"/>
  <c r="F4" i="9"/>
  <c r="O3" i="9"/>
  <c r="G274" i="9" s="1"/>
  <c r="I3" i="9"/>
  <c r="H3" i="9"/>
  <c r="G3" i="9"/>
  <c r="D101" i="8"/>
  <c r="D95" i="8"/>
  <c r="D90" i="8"/>
  <c r="D85" i="8"/>
  <c r="D80" i="8"/>
  <c r="D75" i="8"/>
  <c r="D70" i="8"/>
  <c r="D65" i="8"/>
  <c r="D60" i="8"/>
  <c r="D55" i="8"/>
  <c r="D50" i="8"/>
  <c r="D49" i="8"/>
  <c r="D44" i="8"/>
  <c r="D43" i="8"/>
  <c r="I35" i="3" s="1"/>
  <c r="D36" i="8"/>
  <c r="D26" i="8"/>
  <c r="D24" i="8" s="1"/>
  <c r="C1499" i="1" s="1"/>
  <c r="D18" i="8"/>
  <c r="D8" i="8"/>
  <c r="D6" i="8" s="1"/>
  <c r="C1481" i="1" s="1"/>
  <c r="H1481" i="1" s="1"/>
  <c r="E44" i="7"/>
  <c r="D44" i="7"/>
  <c r="E39" i="7"/>
  <c r="D39" i="7"/>
  <c r="E38" i="7"/>
  <c r="D38" i="7"/>
  <c r="E30" i="7"/>
  <c r="D30" i="7"/>
  <c r="E23" i="7"/>
  <c r="D1454" i="1" s="1"/>
  <c r="D23" i="7"/>
  <c r="D22" i="7"/>
  <c r="E14" i="7"/>
  <c r="D14" i="7"/>
  <c r="E7" i="7"/>
  <c r="D7" i="7"/>
  <c r="E6" i="7"/>
  <c r="D6" i="7"/>
  <c r="D5"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1376" i="1" s="1"/>
  <c r="D82" i="6"/>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246" i="5"/>
  <c r="E245"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F79" i="5" s="1"/>
  <c r="E78" i="5"/>
  <c r="F77" i="5"/>
  <c r="F76" i="5"/>
  <c r="F75" i="5"/>
  <c r="F74" i="5"/>
  <c r="F73" i="5"/>
  <c r="F72" i="5"/>
  <c r="F71" i="5"/>
  <c r="E70" i="5"/>
  <c r="E69" i="5" s="1"/>
  <c r="D70" i="5"/>
  <c r="D69" i="5"/>
  <c r="F69" i="5" s="1"/>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D1023"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5" i="4"/>
  <c r="F464" i="4"/>
  <c r="E463" i="4"/>
  <c r="D463" i="4"/>
  <c r="G179" i="9" s="1"/>
  <c r="E179" i="9" s="1"/>
  <c r="B179" i="9"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D421" i="4"/>
  <c r="F421" i="4" s="1"/>
  <c r="E418" i="4"/>
  <c r="D413" i="1" s="1"/>
  <c r="D418" i="4"/>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E152" i="4" s="1"/>
  <c r="D159" i="4"/>
  <c r="F158" i="4"/>
  <c r="F157" i="4"/>
  <c r="F156" i="4"/>
  <c r="F155" i="4"/>
  <c r="F154" i="4"/>
  <c r="E153" i="4"/>
  <c r="D149" i="1" s="1"/>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7" i="4"/>
  <c r="F126" i="4"/>
  <c r="E125" i="4"/>
  <c r="D125" i="4"/>
  <c r="D124" i="4" s="1"/>
  <c r="E124" i="4"/>
  <c r="F123" i="4"/>
  <c r="F122" i="4"/>
  <c r="F121" i="4"/>
  <c r="E120" i="4"/>
  <c r="E106" i="4" s="1"/>
  <c r="D102"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E50" i="4" s="1"/>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G177" i="9" s="1"/>
  <c r="E177" i="9" s="1"/>
  <c r="B177" i="9" s="1"/>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8" i="1"/>
  <c r="H1518" i="1" s="1"/>
  <c r="C1516" i="1"/>
  <c r="H1516" i="1" s="1"/>
  <c r="G1515" i="1"/>
  <c r="C1515" i="1"/>
  <c r="H1515" i="1" s="1"/>
  <c r="C1514" i="1"/>
  <c r="H1514" i="1" s="1"/>
  <c r="G1513" i="1"/>
  <c r="C1513" i="1"/>
  <c r="H1513" i="1" s="1"/>
  <c r="C1512" i="1"/>
  <c r="H1512" i="1" s="1"/>
  <c r="G1511" i="1"/>
  <c r="C1511" i="1"/>
  <c r="H1511" i="1" s="1"/>
  <c r="C1510" i="1"/>
  <c r="H1510" i="1" s="1"/>
  <c r="G1509" i="1"/>
  <c r="C1509" i="1"/>
  <c r="H1509" i="1" s="1"/>
  <c r="C1508" i="1"/>
  <c r="H1508" i="1" s="1"/>
  <c r="G1507" i="1"/>
  <c r="C1507" i="1"/>
  <c r="H1507" i="1" s="1"/>
  <c r="C1506" i="1"/>
  <c r="H1506" i="1" s="1"/>
  <c r="C1505" i="1"/>
  <c r="H1505" i="1" s="1"/>
  <c r="C1504" i="1"/>
  <c r="H1504" i="1" s="1"/>
  <c r="G1503" i="1"/>
  <c r="C1503" i="1"/>
  <c r="H1503" i="1" s="1"/>
  <c r="C1502" i="1"/>
  <c r="G1502"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G1489" i="1"/>
  <c r="C1489" i="1"/>
  <c r="H1489" i="1" s="1"/>
  <c r="C1488" i="1"/>
  <c r="G1488" i="1" s="1"/>
  <c r="C1487" i="1"/>
  <c r="H1487" i="1" s="1"/>
  <c r="C1486" i="1"/>
  <c r="G1486" i="1" s="1"/>
  <c r="C1485" i="1"/>
  <c r="H1485" i="1" s="1"/>
  <c r="C1484" i="1"/>
  <c r="G1484" i="1" s="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C1454" i="1"/>
  <c r="C1453" i="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D1438" i="1"/>
  <c r="H1438" i="1" s="1"/>
  <c r="C1438" i="1"/>
  <c r="D1437" i="1"/>
  <c r="H1437" i="1" s="1"/>
  <c r="C1437" i="1"/>
  <c r="C1436" i="1"/>
  <c r="D1434" i="1"/>
  <c r="C1434" i="1"/>
  <c r="H1433" i="1"/>
  <c r="D1433" i="1"/>
  <c r="C1433" i="1"/>
  <c r="G1433" i="1" s="1"/>
  <c r="D1432" i="1"/>
  <c r="H1432" i="1" s="1"/>
  <c r="C1432" i="1"/>
  <c r="D1431" i="1"/>
  <c r="C1431" i="1"/>
  <c r="D1430" i="1"/>
  <c r="H1430" i="1" s="1"/>
  <c r="C1430" i="1"/>
  <c r="D1429" i="1"/>
  <c r="C1429" i="1"/>
  <c r="D1428" i="1"/>
  <c r="H1428" i="1" s="1"/>
  <c r="C1428" i="1"/>
  <c r="H1427" i="1"/>
  <c r="D1427" i="1"/>
  <c r="C1427" i="1"/>
  <c r="G1427" i="1" s="1"/>
  <c r="D1426" i="1"/>
  <c r="H1426" i="1" s="1"/>
  <c r="C1426" i="1"/>
  <c r="H1425" i="1"/>
  <c r="D1425" i="1"/>
  <c r="C1425" i="1"/>
  <c r="G1425" i="1" s="1"/>
  <c r="D1424" i="1"/>
  <c r="C1424" i="1"/>
  <c r="D1423" i="1"/>
  <c r="D1422" i="1"/>
  <c r="H1422" i="1" s="1"/>
  <c r="C1422" i="1"/>
  <c r="H1421" i="1"/>
  <c r="D1421" i="1"/>
  <c r="C1421" i="1"/>
  <c r="G1421" i="1" s="1"/>
  <c r="D1420" i="1"/>
  <c r="H1420" i="1" s="1"/>
  <c r="C1420" i="1"/>
  <c r="H1419" i="1"/>
  <c r="D1419" i="1"/>
  <c r="C1419" i="1"/>
  <c r="G1419" i="1" s="1"/>
  <c r="D1418" i="1"/>
  <c r="C1418" i="1"/>
  <c r="H1417" i="1"/>
  <c r="D1417" i="1"/>
  <c r="C1417" i="1"/>
  <c r="G1417" i="1" s="1"/>
  <c r="D1416" i="1"/>
  <c r="C1416" i="1"/>
  <c r="H1415" i="1"/>
  <c r="D1415" i="1"/>
  <c r="C1415" i="1"/>
  <c r="G1415" i="1" s="1"/>
  <c r="D1414" i="1"/>
  <c r="C1414" i="1"/>
  <c r="H1413" i="1"/>
  <c r="D1413" i="1"/>
  <c r="C1413" i="1"/>
  <c r="G1413" i="1" s="1"/>
  <c r="D1412" i="1"/>
  <c r="C1412" i="1"/>
  <c r="D1411" i="1"/>
  <c r="C1411" i="1"/>
  <c r="D1410" i="1"/>
  <c r="C1410" i="1"/>
  <c r="D1409" i="1"/>
  <c r="C1409" i="1"/>
  <c r="D1408" i="1"/>
  <c r="D1407" i="1"/>
  <c r="C1407" i="1"/>
  <c r="H1406" i="1"/>
  <c r="D1406" i="1"/>
  <c r="C1406" i="1"/>
  <c r="G1406" i="1" s="1"/>
  <c r="D1405" i="1"/>
  <c r="H1405" i="1" s="1"/>
  <c r="C1405" i="1"/>
  <c r="H1404" i="1"/>
  <c r="D1404" i="1"/>
  <c r="C1404" i="1"/>
  <c r="G1404" i="1" s="1"/>
  <c r="D1403" i="1"/>
  <c r="H1403" i="1" s="1"/>
  <c r="C1403" i="1"/>
  <c r="D1402" i="1"/>
  <c r="C1402" i="1"/>
  <c r="D1401" i="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D1382" i="1"/>
  <c r="C1382" i="1"/>
  <c r="D1381" i="1"/>
  <c r="H1381" i="1" s="1"/>
  <c r="C1381" i="1"/>
  <c r="D1380" i="1"/>
  <c r="C1380" i="1"/>
  <c r="D1379" i="1"/>
  <c r="H1379" i="1" s="1"/>
  <c r="C1379" i="1"/>
  <c r="H1378" i="1"/>
  <c r="D1378" i="1"/>
  <c r="C1378" i="1"/>
  <c r="G1378" i="1" s="1"/>
  <c r="D1377" i="1"/>
  <c r="H1377" i="1" s="1"/>
  <c r="C1377" i="1"/>
  <c r="C1376" i="1"/>
  <c r="D1375" i="1"/>
  <c r="H1375" i="1" s="1"/>
  <c r="C1375" i="1"/>
  <c r="H1374" i="1"/>
  <c r="D1374" i="1"/>
  <c r="C1374" i="1"/>
  <c r="G1374" i="1" s="1"/>
  <c r="D1373" i="1"/>
  <c r="H1373" i="1" s="1"/>
  <c r="C1373" i="1"/>
  <c r="H1372" i="1"/>
  <c r="D1372" i="1"/>
  <c r="C1372" i="1"/>
  <c r="G1372" i="1" s="1"/>
  <c r="D1371" i="1"/>
  <c r="H1371" i="1" s="1"/>
  <c r="C1371" i="1"/>
  <c r="D1370" i="1"/>
  <c r="C1370" i="1"/>
  <c r="D1369" i="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D1358" i="1"/>
  <c r="H1358" i="1" s="1"/>
  <c r="C1358" i="1"/>
  <c r="D1357" i="1"/>
  <c r="H1357" i="1" s="1"/>
  <c r="C1357" i="1"/>
  <c r="H1356" i="1"/>
  <c r="D1356" i="1"/>
  <c r="C1356" i="1"/>
  <c r="G1356" i="1" s="1"/>
  <c r="H1354" i="1"/>
  <c r="D1354" i="1"/>
  <c r="C1354" i="1"/>
  <c r="G1354" i="1" s="1"/>
  <c r="D1353" i="1"/>
  <c r="H1353" i="1" s="1"/>
  <c r="C1353" i="1"/>
  <c r="H1352" i="1"/>
  <c r="D1352" i="1"/>
  <c r="C1352" i="1"/>
  <c r="G1352" i="1" s="1"/>
  <c r="D1351" i="1"/>
  <c r="H1351" i="1" s="1"/>
  <c r="C1351" i="1"/>
  <c r="H1350" i="1"/>
  <c r="D1350" i="1"/>
  <c r="C1350" i="1"/>
  <c r="G1350" i="1" s="1"/>
  <c r="D1349" i="1"/>
  <c r="C1349" i="1"/>
  <c r="D1348" i="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D1334" i="1"/>
  <c r="C1334" i="1"/>
  <c r="D1333" i="1"/>
  <c r="H1332" i="1"/>
  <c r="D1332" i="1"/>
  <c r="C1332" i="1"/>
  <c r="G1332" i="1" s="1"/>
  <c r="D1331" i="1"/>
  <c r="H1331" i="1" s="1"/>
  <c r="C1331" i="1"/>
  <c r="H1330" i="1"/>
  <c r="D1330" i="1"/>
  <c r="C1330" i="1"/>
  <c r="G1330" i="1" s="1"/>
  <c r="D1328" i="1"/>
  <c r="C1328" i="1"/>
  <c r="D1327" i="1"/>
  <c r="H1327" i="1" s="1"/>
  <c r="C1327" i="1"/>
  <c r="H1326" i="1"/>
  <c r="D1326" i="1"/>
  <c r="C1326" i="1"/>
  <c r="G1326" i="1" s="1"/>
  <c r="D1325" i="1"/>
  <c r="H1325" i="1" s="1"/>
  <c r="C1325" i="1"/>
  <c r="D1324" i="1"/>
  <c r="C1324" i="1"/>
  <c r="D1323" i="1"/>
  <c r="H1323" i="1" s="1"/>
  <c r="C1323" i="1"/>
  <c r="C1322" i="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C1307" i="1"/>
  <c r="D1306" i="1"/>
  <c r="H1306" i="1" s="1"/>
  <c r="C1306" i="1"/>
  <c r="G1306" i="1" s="1"/>
  <c r="D1305" i="1"/>
  <c r="H1305" i="1" s="1"/>
  <c r="C1305" i="1"/>
  <c r="G1305" i="1" s="1"/>
  <c r="D1304" i="1"/>
  <c r="H1304" i="1" s="1"/>
  <c r="C1304" i="1"/>
  <c r="G1304" i="1" s="1"/>
  <c r="D1303" i="1"/>
  <c r="H1303" i="1" s="1"/>
  <c r="C1303" i="1"/>
  <c r="G1303" i="1" s="1"/>
  <c r="D1302" i="1"/>
  <c r="H1302" i="1" s="1"/>
  <c r="C1302" i="1"/>
  <c r="D1301" i="1"/>
  <c r="C1301" i="1"/>
  <c r="D1300" i="1"/>
  <c r="C1300" i="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C1241" i="1"/>
  <c r="G1241" i="1" s="1"/>
  <c r="D1240" i="1"/>
  <c r="C1240" i="1"/>
  <c r="G1240" i="1" s="1"/>
  <c r="D1239" i="1"/>
  <c r="H1239" i="1" s="1"/>
  <c r="C1239" i="1"/>
  <c r="G1239" i="1" s="1"/>
  <c r="D1238" i="1"/>
  <c r="H1238" i="1" s="1"/>
  <c r="C1238" i="1"/>
  <c r="G1238" i="1" s="1"/>
  <c r="D1237" i="1"/>
  <c r="C1237" i="1"/>
  <c r="D1236" i="1"/>
  <c r="C1236" i="1"/>
  <c r="G1236" i="1" s="1"/>
  <c r="D1235" i="1"/>
  <c r="D1234" i="1"/>
  <c r="H1234" i="1" s="1"/>
  <c r="C1234" i="1"/>
  <c r="D1233" i="1"/>
  <c r="H1233" i="1" s="1"/>
  <c r="C1233" i="1"/>
  <c r="G1233" i="1" s="1"/>
  <c r="D1232" i="1"/>
  <c r="H1232" i="1" s="1"/>
  <c r="C1232" i="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C1224" i="1"/>
  <c r="D1223" i="1"/>
  <c r="C1223" i="1"/>
  <c r="D1222" i="1"/>
  <c r="D1221" i="1"/>
  <c r="H1221" i="1" s="1"/>
  <c r="C1221" i="1"/>
  <c r="G1221" i="1" s="1"/>
  <c r="D1220" i="1"/>
  <c r="C1220" i="1"/>
  <c r="G1220" i="1" s="1"/>
  <c r="D1219" i="1"/>
  <c r="C1219" i="1"/>
  <c r="G1219" i="1" s="1"/>
  <c r="D1218" i="1"/>
  <c r="H1218" i="1" s="1"/>
  <c r="C1218" i="1"/>
  <c r="G1218" i="1" s="1"/>
  <c r="D1217" i="1"/>
  <c r="C1217" i="1"/>
  <c r="G1217" i="1" s="1"/>
  <c r="C1216"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C1165" i="1"/>
  <c r="D1164" i="1"/>
  <c r="H1164" i="1" s="1"/>
  <c r="C1164" i="1"/>
  <c r="G1164" i="1" s="1"/>
  <c r="D1163" i="1"/>
  <c r="C1163" i="1"/>
  <c r="G1163" i="1" s="1"/>
  <c r="D1162" i="1"/>
  <c r="H1162" i="1" s="1"/>
  <c r="C1162" i="1"/>
  <c r="G1162" i="1" s="1"/>
  <c r="D1161" i="1"/>
  <c r="H1161" i="1" s="1"/>
  <c r="C1161" i="1"/>
  <c r="G1161" i="1" s="1"/>
  <c r="D1160" i="1"/>
  <c r="C1160" i="1"/>
  <c r="G1160" i="1" s="1"/>
  <c r="D1159" i="1"/>
  <c r="H1159" i="1" s="1"/>
  <c r="C1159" i="1"/>
  <c r="G1159" i="1" s="1"/>
  <c r="D1158" i="1"/>
  <c r="H1158" i="1" s="1"/>
  <c r="C1158" i="1"/>
  <c r="G1158" i="1" s="1"/>
  <c r="D1157" i="1"/>
  <c r="C1157" i="1"/>
  <c r="G1157" i="1" s="1"/>
  <c r="D1156" i="1"/>
  <c r="C1156" i="1"/>
  <c r="G1156" i="1" s="1"/>
  <c r="D1155" i="1"/>
  <c r="C1155" i="1"/>
  <c r="D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D1140" i="1"/>
  <c r="H1140" i="1" s="1"/>
  <c r="C1140" i="1"/>
  <c r="G1140" i="1" s="1"/>
  <c r="D1139" i="1"/>
  <c r="H1139" i="1" s="1"/>
  <c r="C1139" i="1"/>
  <c r="G1139" i="1" s="1"/>
  <c r="D1138" i="1"/>
  <c r="H1138" i="1" s="1"/>
  <c r="C1138" i="1"/>
  <c r="G1138" i="1" s="1"/>
  <c r="D1137" i="1"/>
  <c r="C1137" i="1"/>
  <c r="G1137" i="1" s="1"/>
  <c r="D1136" i="1"/>
  <c r="H1136" i="1" s="1"/>
  <c r="C1136" i="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D1116" i="1"/>
  <c r="H1116" i="1" s="1"/>
  <c r="C1116" i="1"/>
  <c r="G1116" i="1" s="1"/>
  <c r="D1115" i="1"/>
  <c r="H1115" i="1" s="1"/>
  <c r="C1115" i="1"/>
  <c r="G1115" i="1" s="1"/>
  <c r="D1114" i="1"/>
  <c r="H1114" i="1" s="1"/>
  <c r="C1114" i="1"/>
  <c r="G1114" i="1" s="1"/>
  <c r="D1113" i="1"/>
  <c r="H1113" i="1" s="1"/>
  <c r="C1113" i="1"/>
  <c r="D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C1050" i="1"/>
  <c r="D1049" i="1"/>
  <c r="H1049" i="1" s="1"/>
  <c r="C1049" i="1"/>
  <c r="G1049" i="1" s="1"/>
  <c r="D1048" i="1"/>
  <c r="C1048" i="1"/>
  <c r="D1047" i="1"/>
  <c r="C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C1036" i="1"/>
  <c r="D1035" i="1"/>
  <c r="C1035" i="1"/>
  <c r="G1035" i="1" s="1"/>
  <c r="D1034" i="1"/>
  <c r="C1034" i="1"/>
  <c r="D1033" i="1"/>
  <c r="H1033" i="1" s="1"/>
  <c r="C1033" i="1"/>
  <c r="G1033" i="1" s="1"/>
  <c r="D1032" i="1"/>
  <c r="C1032" i="1"/>
  <c r="G1032" i="1" s="1"/>
  <c r="D1031" i="1"/>
  <c r="H1031" i="1" s="1"/>
  <c r="C1031" i="1"/>
  <c r="G1031" i="1" s="1"/>
  <c r="C1030" i="1"/>
  <c r="D1029" i="1"/>
  <c r="H1029" i="1" s="1"/>
  <c r="C1029" i="1"/>
  <c r="G1029" i="1" s="1"/>
  <c r="D1028" i="1"/>
  <c r="C1028" i="1"/>
  <c r="G1028" i="1" s="1"/>
  <c r="D1027" i="1"/>
  <c r="C1027" i="1"/>
  <c r="G1027" i="1" s="1"/>
  <c r="D1026" i="1"/>
  <c r="C1026" i="1"/>
  <c r="G1026" i="1" s="1"/>
  <c r="D1025" i="1"/>
  <c r="C1025" i="1"/>
  <c r="G1025" i="1" s="1"/>
  <c r="D1024" i="1"/>
  <c r="H1024" i="1" s="1"/>
  <c r="C1024" i="1"/>
  <c r="G1024" i="1" s="1"/>
  <c r="C1023" i="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C1008" i="1"/>
  <c r="D1007" i="1"/>
  <c r="C1007" i="1"/>
  <c r="G1007" i="1" s="1"/>
  <c r="D1006" i="1"/>
  <c r="H1006" i="1" s="1"/>
  <c r="C1006" i="1"/>
  <c r="H1005" i="1"/>
  <c r="D1005" i="1"/>
  <c r="C1005" i="1"/>
  <c r="G1005" i="1" s="1"/>
  <c r="D1004" i="1"/>
  <c r="H1004" i="1" s="1"/>
  <c r="C1004" i="1"/>
  <c r="H1003" i="1"/>
  <c r="D1003" i="1"/>
  <c r="C1003" i="1"/>
  <c r="G1003" i="1" s="1"/>
  <c r="D1002" i="1"/>
  <c r="C1002" i="1"/>
  <c r="H1001" i="1"/>
  <c r="D1001" i="1"/>
  <c r="C1001" i="1"/>
  <c r="G1001" i="1" s="1"/>
  <c r="D1000" i="1"/>
  <c r="C1000" i="1"/>
  <c r="D999" i="1"/>
  <c r="C999" i="1"/>
  <c r="G999" i="1" s="1"/>
  <c r="D998" i="1"/>
  <c r="C998" i="1"/>
  <c r="D997" i="1"/>
  <c r="C997" i="1"/>
  <c r="D996" i="1"/>
  <c r="C996" i="1"/>
  <c r="D995" i="1"/>
  <c r="C995" i="1"/>
  <c r="G995" i="1" s="1"/>
  <c r="D994" i="1"/>
  <c r="C994" i="1"/>
  <c r="D993" i="1"/>
  <c r="C993" i="1"/>
  <c r="G993" i="1" s="1"/>
  <c r="D992" i="1"/>
  <c r="H992" i="1" s="1"/>
  <c r="C992" i="1"/>
  <c r="D991" i="1"/>
  <c r="C991" i="1"/>
  <c r="G991" i="1" s="1"/>
  <c r="D989" i="1"/>
  <c r="H989" i="1" s="1"/>
  <c r="C989" i="1"/>
  <c r="H988" i="1"/>
  <c r="D988" i="1"/>
  <c r="C988" i="1"/>
  <c r="G988" i="1" s="1"/>
  <c r="D987" i="1"/>
  <c r="C987" i="1"/>
  <c r="D986" i="1"/>
  <c r="C986" i="1"/>
  <c r="G986"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D970" i="1"/>
  <c r="C970" i="1"/>
  <c r="G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D822" i="1"/>
  <c r="C822" i="1"/>
  <c r="D821" i="1"/>
  <c r="C821" i="1"/>
  <c r="H821" i="1" s="1"/>
  <c r="D820" i="1"/>
  <c r="C820" i="1"/>
  <c r="H820" i="1" s="1"/>
  <c r="D819" i="1"/>
  <c r="C819" i="1"/>
  <c r="H819" i="1" s="1"/>
  <c r="D818" i="1"/>
  <c r="C818" i="1"/>
  <c r="H818" i="1" s="1"/>
  <c r="D817" i="1"/>
  <c r="C817" i="1"/>
  <c r="D816" i="1"/>
  <c r="C816" i="1"/>
  <c r="H816" i="1" s="1"/>
  <c r="D815" i="1"/>
  <c r="C815" i="1"/>
  <c r="H815" i="1" s="1"/>
  <c r="D814" i="1"/>
  <c r="C814" i="1"/>
  <c r="H814" i="1" s="1"/>
  <c r="D813" i="1"/>
  <c r="C813" i="1"/>
  <c r="H813" i="1" s="1"/>
  <c r="D812" i="1"/>
  <c r="C812" i="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D717" i="1"/>
  <c r="C717" i="1"/>
  <c r="H717" i="1" s="1"/>
  <c r="D716" i="1"/>
  <c r="C716" i="1"/>
  <c r="H716" i="1" s="1"/>
  <c r="D715" i="1"/>
  <c r="C715" i="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D657" i="1"/>
  <c r="C657" i="1"/>
  <c r="H657" i="1" s="1"/>
  <c r="D656" i="1"/>
  <c r="C656" i="1"/>
  <c r="H656" i="1" s="1"/>
  <c r="D655" i="1"/>
  <c r="C655" i="1"/>
  <c r="H655" i="1" s="1"/>
  <c r="D654" i="1"/>
  <c r="C654" i="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D644" i="1"/>
  <c r="C644" i="1"/>
  <c r="H644" i="1" s="1"/>
  <c r="D643" i="1"/>
  <c r="C643" i="1"/>
  <c r="H643" i="1" s="1"/>
  <c r="D642" i="1"/>
  <c r="C642" i="1"/>
  <c r="H642" i="1" s="1"/>
  <c r="D641" i="1"/>
  <c r="C641" i="1"/>
  <c r="H641" i="1" s="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C580" i="1"/>
  <c r="G580" i="1" s="1"/>
  <c r="D579" i="1"/>
  <c r="C579" i="1"/>
  <c r="G579" i="1" s="1"/>
  <c r="D578" i="1"/>
  <c r="H578" i="1" s="1"/>
  <c r="C578" i="1"/>
  <c r="G578" i="1" s="1"/>
  <c r="D577" i="1"/>
  <c r="H577" i="1" s="1"/>
  <c r="C577" i="1"/>
  <c r="G577" i="1" s="1"/>
  <c r="D576" i="1"/>
  <c r="H576" i="1" s="1"/>
  <c r="C576" i="1"/>
  <c r="G576" i="1" s="1"/>
  <c r="D575" i="1"/>
  <c r="H575" i="1" s="1"/>
  <c r="C575" i="1"/>
  <c r="G575" i="1" s="1"/>
  <c r="D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C520" i="1"/>
  <c r="H520" i="1" s="1"/>
  <c r="D519" i="1"/>
  <c r="C519" i="1"/>
  <c r="H519" i="1" s="1"/>
  <c r="D518" i="1"/>
  <c r="H518" i="1" s="1"/>
  <c r="C518" i="1"/>
  <c r="G518" i="1" s="1"/>
  <c r="D517" i="1"/>
  <c r="H517" i="1" s="1"/>
  <c r="C517" i="1"/>
  <c r="G517" i="1" s="1"/>
  <c r="D516" i="1"/>
  <c r="C516" i="1"/>
  <c r="H516" i="1" s="1"/>
  <c r="D515" i="1"/>
  <c r="H515" i="1" s="1"/>
  <c r="C515" i="1"/>
  <c r="G515" i="1" s="1"/>
  <c r="D514" i="1"/>
  <c r="H514" i="1" s="1"/>
  <c r="C514" i="1"/>
  <c r="G514" i="1" s="1"/>
  <c r="D513" i="1"/>
  <c r="H513" i="1" s="1"/>
  <c r="C513" i="1"/>
  <c r="G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C441" i="1"/>
  <c r="H441" i="1" s="1"/>
  <c r="D440" i="1"/>
  <c r="H440" i="1" s="1"/>
  <c r="C440" i="1"/>
  <c r="G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3" i="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D364" i="1"/>
  <c r="C364" i="1"/>
  <c r="H364" i="1" s="1"/>
  <c r="D363" i="1"/>
  <c r="C363" i="1"/>
  <c r="D362" i="1"/>
  <c r="C362" i="1"/>
  <c r="D361" i="1"/>
  <c r="C361" i="1"/>
  <c r="D360" i="1"/>
  <c r="C360" i="1"/>
  <c r="H360" i="1" s="1"/>
  <c r="D359" i="1"/>
  <c r="C359" i="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5" i="1"/>
  <c r="D344" i="1"/>
  <c r="C344" i="1"/>
  <c r="G344" i="1" s="1"/>
  <c r="D343" i="1"/>
  <c r="C343" i="1"/>
  <c r="G343" i="1" s="1"/>
  <c r="D342" i="1"/>
  <c r="C342" i="1"/>
  <c r="H342" i="1" s="1"/>
  <c r="D341" i="1"/>
  <c r="C341" i="1"/>
  <c r="H341" i="1" s="1"/>
  <c r="D340" i="1"/>
  <c r="C340" i="1"/>
  <c r="H340" i="1" s="1"/>
  <c r="D339" i="1"/>
  <c r="C339" i="1"/>
  <c r="G339" i="1" s="1"/>
  <c r="D338" i="1"/>
  <c r="C338" i="1"/>
  <c r="G338" i="1" s="1"/>
  <c r="D337" i="1"/>
  <c r="C337" i="1"/>
  <c r="G337" i="1" s="1"/>
  <c r="D336" i="1"/>
  <c r="C336" i="1"/>
  <c r="G336" i="1" s="1"/>
  <c r="D335" i="1"/>
  <c r="C335" i="1"/>
  <c r="G335" i="1" s="1"/>
  <c r="D334" i="1"/>
  <c r="C334" i="1"/>
  <c r="H334" i="1" s="1"/>
  <c r="D333" i="1"/>
  <c r="C333" i="1"/>
  <c r="H333" i="1" s="1"/>
  <c r="D332" i="1"/>
  <c r="C332" i="1"/>
  <c r="H332" i="1" s="1"/>
  <c r="D331" i="1"/>
  <c r="C331" i="1"/>
  <c r="H331" i="1" s="1"/>
  <c r="D330" i="1"/>
  <c r="C330" i="1"/>
  <c r="H330" i="1" s="1"/>
  <c r="D329" i="1"/>
  <c r="C329" i="1"/>
  <c r="G329" i="1" s="1"/>
  <c r="D328" i="1"/>
  <c r="C328" i="1"/>
  <c r="G328" i="1" s="1"/>
  <c r="D327" i="1"/>
  <c r="C327" i="1"/>
  <c r="H327" i="1" s="1"/>
  <c r="D326" i="1"/>
  <c r="C326" i="1"/>
  <c r="H326" i="1" s="1"/>
  <c r="D325" i="1"/>
  <c r="C325" i="1"/>
  <c r="G325" i="1" s="1"/>
  <c r="D324" i="1"/>
  <c r="C324" i="1"/>
  <c r="G324" i="1" s="1"/>
  <c r="D323" i="1"/>
  <c r="C323" i="1"/>
  <c r="G323" i="1" s="1"/>
  <c r="D322" i="1"/>
  <c r="C322" i="1"/>
  <c r="G322" i="1" s="1"/>
  <c r="D321" i="1"/>
  <c r="C321" i="1"/>
  <c r="G321" i="1" s="1"/>
  <c r="D320" i="1"/>
  <c r="C320" i="1"/>
  <c r="H320" i="1" s="1"/>
  <c r="D319" i="1"/>
  <c r="C319" i="1"/>
  <c r="H319" i="1" s="1"/>
  <c r="D318" i="1"/>
  <c r="C318" i="1"/>
  <c r="H318" i="1" s="1"/>
  <c r="D317" i="1"/>
  <c r="C317" i="1"/>
  <c r="H317" i="1" s="1"/>
  <c r="D316" i="1"/>
  <c r="C316" i="1"/>
  <c r="H316" i="1" s="1"/>
  <c r="D315" i="1"/>
  <c r="C315" i="1"/>
  <c r="H315" i="1" s="1"/>
  <c r="D314" i="1"/>
  <c r="C314" i="1"/>
  <c r="G314" i="1" s="1"/>
  <c r="D313" i="1"/>
  <c r="C313" i="1"/>
  <c r="H313" i="1" s="1"/>
  <c r="D312" i="1"/>
  <c r="C312" i="1"/>
  <c r="H312" i="1" s="1"/>
  <c r="D311" i="1"/>
  <c r="C311" i="1"/>
  <c r="G311" i="1" s="1"/>
  <c r="D310" i="1"/>
  <c r="C310" i="1"/>
  <c r="G310" i="1" s="1"/>
  <c r="D309" i="1"/>
  <c r="C309" i="1"/>
  <c r="G309" i="1" s="1"/>
  <c r="D308" i="1"/>
  <c r="C308" i="1"/>
  <c r="G308" i="1" s="1"/>
  <c r="D307" i="1"/>
  <c r="C307" i="1"/>
  <c r="G307" i="1" s="1"/>
  <c r="D306" i="1"/>
  <c r="D305" i="1"/>
  <c r="C305" i="1"/>
  <c r="G305" i="1" s="1"/>
  <c r="D304" i="1"/>
  <c r="C304" i="1"/>
  <c r="G304" i="1" s="1"/>
  <c r="D303" i="1"/>
  <c r="C303" i="1"/>
  <c r="H303" i="1" s="1"/>
  <c r="D302" i="1"/>
  <c r="C302" i="1"/>
  <c r="H302" i="1" s="1"/>
  <c r="D301" i="1"/>
  <c r="C301" i="1"/>
  <c r="H301" i="1" s="1"/>
  <c r="D300" i="1"/>
  <c r="C300" i="1"/>
  <c r="H300" i="1" s="1"/>
  <c r="D299" i="1"/>
  <c r="C299" i="1"/>
  <c r="H299" i="1" s="1"/>
  <c r="D298" i="1"/>
  <c r="C298" i="1"/>
  <c r="G298" i="1" s="1"/>
  <c r="D297" i="1"/>
  <c r="C297" i="1"/>
  <c r="G297" i="1" s="1"/>
  <c r="D296" i="1"/>
  <c r="C296" i="1"/>
  <c r="H296" i="1" s="1"/>
  <c r="D295" i="1"/>
  <c r="C295" i="1"/>
  <c r="H295" i="1" s="1"/>
  <c r="D294" i="1"/>
  <c r="D292" i="1"/>
  <c r="C292" i="1"/>
  <c r="G292" i="1" s="1"/>
  <c r="D291" i="1"/>
  <c r="C291" i="1"/>
  <c r="H291" i="1" s="1"/>
  <c r="D290" i="1"/>
  <c r="C290" i="1"/>
  <c r="D289" i="1"/>
  <c r="C289" i="1"/>
  <c r="H289" i="1" s="1"/>
  <c r="D288" i="1"/>
  <c r="C288" i="1"/>
  <c r="D284" i="1"/>
  <c r="C284" i="1"/>
  <c r="G284" i="1" s="1"/>
  <c r="D283" i="1"/>
  <c r="C283" i="1"/>
  <c r="G283" i="1" s="1"/>
  <c r="D282" i="1"/>
  <c r="C282" i="1"/>
  <c r="G282" i="1" s="1"/>
  <c r="D281" i="1"/>
  <c r="C281" i="1"/>
  <c r="G281" i="1" s="1"/>
  <c r="D280" i="1"/>
  <c r="C280" i="1"/>
  <c r="G280" i="1" s="1"/>
  <c r="D279" i="1"/>
  <c r="C279" i="1"/>
  <c r="H279" i="1" s="1"/>
  <c r="D278" i="1"/>
  <c r="C278" i="1"/>
  <c r="H278" i="1" s="1"/>
  <c r="D277" i="1"/>
  <c r="C277" i="1"/>
  <c r="G277" i="1" s="1"/>
  <c r="D276" i="1"/>
  <c r="C276" i="1"/>
  <c r="G276" i="1" s="1"/>
  <c r="D275" i="1"/>
  <c r="C275" i="1"/>
  <c r="H275" i="1" s="1"/>
  <c r="D274" i="1"/>
  <c r="C274" i="1"/>
  <c r="H274" i="1" s="1"/>
  <c r="D273" i="1"/>
  <c r="C273" i="1"/>
  <c r="G273" i="1" s="1"/>
  <c r="G272" i="1"/>
  <c r="D272" i="1"/>
  <c r="C272" i="1"/>
  <c r="H272" i="1" s="1"/>
  <c r="D271" i="1"/>
  <c r="C271" i="1"/>
  <c r="H271" i="1" s="1"/>
  <c r="D270" i="1"/>
  <c r="C270" i="1"/>
  <c r="G270" i="1" s="1"/>
  <c r="D269" i="1"/>
  <c r="C269" i="1"/>
  <c r="G269" i="1" s="1"/>
  <c r="D268" i="1"/>
  <c r="C268" i="1"/>
  <c r="G268" i="1" s="1"/>
  <c r="D267" i="1"/>
  <c r="C267" i="1"/>
  <c r="G267" i="1" s="1"/>
  <c r="D266" i="1"/>
  <c r="C266" i="1"/>
  <c r="G266" i="1" s="1"/>
  <c r="D265" i="1"/>
  <c r="C265" i="1"/>
  <c r="D264" i="1"/>
  <c r="C264" i="1"/>
  <c r="H264" i="1" s="1"/>
  <c r="D263" i="1"/>
  <c r="C263" i="1"/>
  <c r="H263" i="1" s="1"/>
  <c r="D262" i="1"/>
  <c r="C262" i="1"/>
  <c r="G262" i="1" s="1"/>
  <c r="D261" i="1"/>
  <c r="C261" i="1"/>
  <c r="G261" i="1" s="1"/>
  <c r="D260" i="1"/>
  <c r="C260" i="1"/>
  <c r="G260" i="1" s="1"/>
  <c r="D259" i="1"/>
  <c r="D258" i="1"/>
  <c r="C258" i="1"/>
  <c r="G258" i="1" s="1"/>
  <c r="D257" i="1"/>
  <c r="C257" i="1"/>
  <c r="G257" i="1" s="1"/>
  <c r="D256" i="1"/>
  <c r="C256" i="1"/>
  <c r="G256" i="1" s="1"/>
  <c r="D255" i="1"/>
  <c r="C255" i="1"/>
  <c r="G255" i="1" s="1"/>
  <c r="D254" i="1"/>
  <c r="C254" i="1"/>
  <c r="H254" i="1" s="1"/>
  <c r="D253" i="1"/>
  <c r="C253" i="1"/>
  <c r="H253" i="1" s="1"/>
  <c r="D252" i="1"/>
  <c r="C252" i="1"/>
  <c r="H252" i="1" s="1"/>
  <c r="D251" i="1"/>
  <c r="C251" i="1"/>
  <c r="H251" i="1" s="1"/>
  <c r="D250" i="1"/>
  <c r="C250" i="1"/>
  <c r="H250" i="1" s="1"/>
  <c r="D249" i="1"/>
  <c r="C249" i="1"/>
  <c r="G249" i="1" s="1"/>
  <c r="D247" i="1"/>
  <c r="C247" i="1"/>
  <c r="H247" i="1" s="1"/>
  <c r="D246" i="1"/>
  <c r="C246" i="1"/>
  <c r="H246" i="1" s="1"/>
  <c r="D245" i="1"/>
  <c r="C245" i="1"/>
  <c r="H245" i="1" s="1"/>
  <c r="D244" i="1"/>
  <c r="C244" i="1"/>
  <c r="H244" i="1" s="1"/>
  <c r="D243" i="1"/>
  <c r="C243" i="1"/>
  <c r="H243" i="1" s="1"/>
  <c r="D242" i="1"/>
  <c r="C242" i="1"/>
  <c r="H242" i="1" s="1"/>
  <c r="D241" i="1"/>
  <c r="C241" i="1"/>
  <c r="G241" i="1" s="1"/>
  <c r="G240" i="1"/>
  <c r="D240" i="1"/>
  <c r="C240" i="1"/>
  <c r="H240" i="1" s="1"/>
  <c r="D239" i="1"/>
  <c r="C239" i="1"/>
  <c r="H239" i="1" s="1"/>
  <c r="D238" i="1"/>
  <c r="C238" i="1"/>
  <c r="G238" i="1" s="1"/>
  <c r="D237" i="1"/>
  <c r="C237" i="1"/>
  <c r="H237" i="1" s="1"/>
  <c r="D236" i="1"/>
  <c r="C236" i="1"/>
  <c r="H236" i="1" s="1"/>
  <c r="D235" i="1"/>
  <c r="C235" i="1"/>
  <c r="H235" i="1" s="1"/>
  <c r="D234" i="1"/>
  <c r="C234" i="1"/>
  <c r="D233" i="1"/>
  <c r="C233" i="1"/>
  <c r="D232" i="1"/>
  <c r="C232" i="1"/>
  <c r="H232" i="1" s="1"/>
  <c r="D231" i="1"/>
  <c r="C231" i="1"/>
  <c r="H231" i="1" s="1"/>
  <c r="D230" i="1"/>
  <c r="C230" i="1"/>
  <c r="H230" i="1" s="1"/>
  <c r="D229" i="1"/>
  <c r="C229" i="1"/>
  <c r="H229" i="1" s="1"/>
  <c r="D228" i="1"/>
  <c r="C228" i="1"/>
  <c r="H228" i="1" s="1"/>
  <c r="D227" i="1"/>
  <c r="C227" i="1"/>
  <c r="H227" i="1" s="1"/>
  <c r="D226" i="1"/>
  <c r="C226" i="1"/>
  <c r="G226" i="1" s="1"/>
  <c r="D225" i="1"/>
  <c r="C225" i="1"/>
  <c r="G225" i="1" s="1"/>
  <c r="D224" i="1"/>
  <c r="C224" i="1"/>
  <c r="G224" i="1" s="1"/>
  <c r="D223" i="1"/>
  <c r="C223" i="1"/>
  <c r="G223" i="1" s="1"/>
  <c r="D222" i="1"/>
  <c r="C222" i="1"/>
  <c r="H222" i="1" s="1"/>
  <c r="D221" i="1"/>
  <c r="C221" i="1"/>
  <c r="H221" i="1" s="1"/>
  <c r="D220" i="1"/>
  <c r="D219" i="1"/>
  <c r="C219" i="1"/>
  <c r="H219" i="1" s="1"/>
  <c r="D218" i="1"/>
  <c r="C218" i="1"/>
  <c r="G218" i="1" s="1"/>
  <c r="D217" i="1"/>
  <c r="C217" i="1"/>
  <c r="H217" i="1" s="1"/>
  <c r="D216" i="1"/>
  <c r="C216" i="1"/>
  <c r="H216" i="1" s="1"/>
  <c r="D215" i="1"/>
  <c r="C215" i="1"/>
  <c r="H215" i="1" s="1"/>
  <c r="D214" i="1"/>
  <c r="C214" i="1"/>
  <c r="G214" i="1" s="1"/>
  <c r="D213" i="1"/>
  <c r="C213" i="1"/>
  <c r="G213" i="1" s="1"/>
  <c r="D212" i="1"/>
  <c r="C212" i="1"/>
  <c r="G212" i="1" s="1"/>
  <c r="D211" i="1"/>
  <c r="D210" i="1"/>
  <c r="C210" i="1"/>
  <c r="H210" i="1" s="1"/>
  <c r="D209" i="1"/>
  <c r="C209" i="1"/>
  <c r="H209" i="1" s="1"/>
  <c r="D208" i="1"/>
  <c r="C208" i="1"/>
  <c r="H208" i="1" s="1"/>
  <c r="D207" i="1"/>
  <c r="C207" i="1"/>
  <c r="D206" i="1"/>
  <c r="C206" i="1"/>
  <c r="H206" i="1" s="1"/>
  <c r="D205" i="1"/>
  <c r="C205" i="1"/>
  <c r="G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G197" i="1" s="1"/>
  <c r="D196" i="1"/>
  <c r="C196" i="1"/>
  <c r="G196" i="1" s="1"/>
  <c r="D195" i="1"/>
  <c r="C195" i="1"/>
  <c r="G195" i="1" s="1"/>
  <c r="D194" i="1"/>
  <c r="C194" i="1"/>
  <c r="G194" i="1" s="1"/>
  <c r="D193" i="1"/>
  <c r="C193" i="1"/>
  <c r="G193" i="1" s="1"/>
  <c r="D192" i="1"/>
  <c r="D191" i="1"/>
  <c r="C191" i="1"/>
  <c r="D190" i="1"/>
  <c r="C190" i="1"/>
  <c r="G190" i="1" s="1"/>
  <c r="D189" i="1"/>
  <c r="C189" i="1"/>
  <c r="D188" i="1"/>
  <c r="C188" i="1"/>
  <c r="D187" i="1"/>
  <c r="C187" i="1"/>
  <c r="D186" i="1"/>
  <c r="C186" i="1"/>
  <c r="G186" i="1" s="1"/>
  <c r="D185" i="1"/>
  <c r="C185" i="1"/>
  <c r="G185" i="1" s="1"/>
  <c r="D184" i="1"/>
  <c r="C184" i="1"/>
  <c r="D183" i="1"/>
  <c r="C183" i="1"/>
  <c r="G183" i="1" s="1"/>
  <c r="D182" i="1"/>
  <c r="C182" i="1"/>
  <c r="G182" i="1" s="1"/>
  <c r="D181" i="1"/>
  <c r="C181" i="1"/>
  <c r="D180" i="1"/>
  <c r="C180" i="1"/>
  <c r="H180" i="1" s="1"/>
  <c r="D179" i="1"/>
  <c r="C179" i="1"/>
  <c r="H179" i="1" s="1"/>
  <c r="D178" i="1"/>
  <c r="C178" i="1"/>
  <c r="D177" i="1"/>
  <c r="C177" i="1"/>
  <c r="D176" i="1"/>
  <c r="C176" i="1"/>
  <c r="D175" i="1"/>
  <c r="C175" i="1"/>
  <c r="D174" i="1"/>
  <c r="C174" i="1"/>
  <c r="H174" i="1" s="1"/>
  <c r="D173" i="1"/>
  <c r="C173" i="1"/>
  <c r="D172" i="1"/>
  <c r="C172" i="1"/>
  <c r="G172" i="1" s="1"/>
  <c r="D171" i="1"/>
  <c r="C171" i="1"/>
  <c r="G171" i="1" s="1"/>
  <c r="D170" i="1"/>
  <c r="C170" i="1"/>
  <c r="D169" i="1"/>
  <c r="C169" i="1"/>
  <c r="D168" i="1"/>
  <c r="C168" i="1"/>
  <c r="D167" i="1"/>
  <c r="C167" i="1"/>
  <c r="G167" i="1" s="1"/>
  <c r="D166" i="1"/>
  <c r="C166" i="1"/>
  <c r="D164" i="1"/>
  <c r="C164" i="1"/>
  <c r="D163" i="1"/>
  <c r="C163" i="1"/>
  <c r="D162" i="1"/>
  <c r="C162" i="1"/>
  <c r="H162" i="1" s="1"/>
  <c r="D161" i="1"/>
  <c r="C161" i="1"/>
  <c r="H161" i="1" s="1"/>
  <c r="D160" i="1"/>
  <c r="C160" i="1"/>
  <c r="H160" i="1" s="1"/>
  <c r="D158" i="1"/>
  <c r="C158" i="1"/>
  <c r="G158" i="1" s="1"/>
  <c r="D157" i="1"/>
  <c r="C157" i="1"/>
  <c r="D156" i="1"/>
  <c r="C156" i="1"/>
  <c r="H156" i="1" s="1"/>
  <c r="D155" i="1"/>
  <c r="C155" i="1"/>
  <c r="D154" i="1"/>
  <c r="C154" i="1"/>
  <c r="H154" i="1" s="1"/>
  <c r="D153" i="1"/>
  <c r="C153" i="1"/>
  <c r="H153" i="1" s="1"/>
  <c r="D152" i="1"/>
  <c r="C152" i="1"/>
  <c r="G152" i="1" s="1"/>
  <c r="D151" i="1"/>
  <c r="C151" i="1"/>
  <c r="G151" i="1" s="1"/>
  <c r="D150" i="1"/>
  <c r="C150" i="1"/>
  <c r="G150" i="1" s="1"/>
  <c r="C149" i="1"/>
  <c r="C148" i="1"/>
  <c r="D146" i="1"/>
  <c r="C146" i="1"/>
  <c r="G146" i="1" s="1"/>
  <c r="D145" i="1"/>
  <c r="C145" i="1"/>
  <c r="G145" i="1" s="1"/>
  <c r="D144" i="1"/>
  <c r="C144" i="1"/>
  <c r="H144" i="1" s="1"/>
  <c r="D143" i="1"/>
  <c r="C143" i="1"/>
  <c r="H143" i="1" s="1"/>
  <c r="D142" i="1"/>
  <c r="C142" i="1"/>
  <c r="H142" i="1" s="1"/>
  <c r="D141" i="1"/>
  <c r="C141" i="1"/>
  <c r="H141" i="1" s="1"/>
  <c r="D140" i="1"/>
  <c r="C140" i="1"/>
  <c r="G140" i="1" s="1"/>
  <c r="D139" i="1"/>
  <c r="C139" i="1"/>
  <c r="G139" i="1" s="1"/>
  <c r="D138" i="1"/>
  <c r="C138" i="1"/>
  <c r="H138" i="1" s="1"/>
  <c r="D137" i="1"/>
  <c r="C137" i="1"/>
  <c r="H137" i="1" s="1"/>
  <c r="D136" i="1"/>
  <c r="C136" i="1"/>
  <c r="G136" i="1" s="1"/>
  <c r="D135" i="1"/>
  <c r="C135" i="1"/>
  <c r="G135" i="1" s="1"/>
  <c r="D134" i="1"/>
  <c r="C134" i="1"/>
  <c r="G134" i="1" s="1"/>
  <c r="D133" i="1"/>
  <c r="C133" i="1"/>
  <c r="G133" i="1" s="1"/>
  <c r="D132" i="1"/>
  <c r="C132" i="1"/>
  <c r="G132" i="1" s="1"/>
  <c r="D131" i="1"/>
  <c r="C131" i="1"/>
  <c r="G131" i="1" s="1"/>
  <c r="D130" i="1"/>
  <c r="C130" i="1"/>
  <c r="G130" i="1" s="1"/>
  <c r="D129" i="1"/>
  <c r="C129" i="1"/>
  <c r="H129" i="1" s="1"/>
  <c r="D128" i="1"/>
  <c r="C128" i="1"/>
  <c r="H128" i="1" s="1"/>
  <c r="D127" i="1"/>
  <c r="C127" i="1"/>
  <c r="H127" i="1" s="1"/>
  <c r="D126" i="1"/>
  <c r="C126" i="1"/>
  <c r="H126" i="1" s="1"/>
  <c r="D125" i="1"/>
  <c r="C125" i="1"/>
  <c r="G125" i="1" s="1"/>
  <c r="D124" i="1"/>
  <c r="C124" i="1"/>
  <c r="H124" i="1" s="1"/>
  <c r="D123" i="1"/>
  <c r="C123" i="1"/>
  <c r="H123" i="1" s="1"/>
  <c r="D122" i="1"/>
  <c r="C122" i="1"/>
  <c r="H122" i="1" s="1"/>
  <c r="D121" i="1"/>
  <c r="C121" i="1"/>
  <c r="G121" i="1" s="1"/>
  <c r="D120" i="1"/>
  <c r="C120" i="1"/>
  <c r="G120" i="1" s="1"/>
  <c r="D119" i="1"/>
  <c r="C119" i="1"/>
  <c r="G119" i="1" s="1"/>
  <c r="D118" i="1"/>
  <c r="C118" i="1"/>
  <c r="H118" i="1" s="1"/>
  <c r="D117" i="1"/>
  <c r="C117" i="1"/>
  <c r="H117" i="1" s="1"/>
  <c r="D116" i="1"/>
  <c r="C116" i="1"/>
  <c r="G116" i="1" s="1"/>
  <c r="D115" i="1"/>
  <c r="C115" i="1"/>
  <c r="G115" i="1" s="1"/>
  <c r="D114" i="1"/>
  <c r="C114" i="1"/>
  <c r="H114" i="1" s="1"/>
  <c r="D113" i="1"/>
  <c r="C113" i="1"/>
  <c r="H113" i="1" s="1"/>
  <c r="D112" i="1"/>
  <c r="C112" i="1"/>
  <c r="H112" i="1" s="1"/>
  <c r="D111" i="1"/>
  <c r="C111" i="1"/>
  <c r="H111" i="1" s="1"/>
  <c r="D110" i="1"/>
  <c r="C110" i="1"/>
  <c r="H110" i="1" s="1"/>
  <c r="D109" i="1"/>
  <c r="C109" i="1"/>
  <c r="G109" i="1" s="1"/>
  <c r="D108" i="1"/>
  <c r="C108" i="1"/>
  <c r="G108" i="1" s="1"/>
  <c r="D107" i="1"/>
  <c r="C107" i="1"/>
  <c r="H107" i="1" s="1"/>
  <c r="D106" i="1"/>
  <c r="C106" i="1"/>
  <c r="H106" i="1" s="1"/>
  <c r="D105" i="1"/>
  <c r="C105" i="1"/>
  <c r="H105" i="1" s="1"/>
  <c r="D104" i="1"/>
  <c r="C104" i="1"/>
  <c r="D103" i="1"/>
  <c r="C103" i="1"/>
  <c r="G103" i="1" s="1"/>
  <c r="D101" i="1"/>
  <c r="C101" i="1"/>
  <c r="G101" i="1" s="1"/>
  <c r="D100" i="1"/>
  <c r="C100" i="1"/>
  <c r="G100" i="1" s="1"/>
  <c r="D99" i="1"/>
  <c r="C99" i="1"/>
  <c r="G99" i="1" s="1"/>
  <c r="D98" i="1"/>
  <c r="C98" i="1"/>
  <c r="G98" i="1" s="1"/>
  <c r="D97" i="1"/>
  <c r="C97" i="1"/>
  <c r="G97" i="1" s="1"/>
  <c r="D96" i="1"/>
  <c r="C96" i="1"/>
  <c r="H96" i="1" s="1"/>
  <c r="D95" i="1"/>
  <c r="C95" i="1"/>
  <c r="H95" i="1" s="1"/>
  <c r="D94" i="1"/>
  <c r="C94" i="1"/>
  <c r="H94" i="1" s="1"/>
  <c r="D93" i="1"/>
  <c r="C93" i="1"/>
  <c r="H93" i="1" s="1"/>
  <c r="D92" i="1"/>
  <c r="C92" i="1"/>
  <c r="H92" i="1" s="1"/>
  <c r="D91" i="1"/>
  <c r="C91" i="1"/>
  <c r="H91" i="1" s="1"/>
  <c r="D90" i="1"/>
  <c r="C90" i="1"/>
  <c r="G90" i="1" s="1"/>
  <c r="D89" i="1"/>
  <c r="C89" i="1"/>
  <c r="H89" i="1" s="1"/>
  <c r="D88" i="1"/>
  <c r="C88" i="1"/>
  <c r="H88" i="1" s="1"/>
  <c r="D87" i="1"/>
  <c r="C87" i="1"/>
  <c r="G87" i="1" s="1"/>
  <c r="D86" i="1"/>
  <c r="C86" i="1"/>
  <c r="G86" i="1" s="1"/>
  <c r="D85" i="1"/>
  <c r="C85" i="1"/>
  <c r="G85" i="1" s="1"/>
  <c r="D84" i="1"/>
  <c r="C84" i="1"/>
  <c r="H84" i="1" s="1"/>
  <c r="D83" i="1"/>
  <c r="C83" i="1"/>
  <c r="H83" i="1" s="1"/>
  <c r="D82" i="1"/>
  <c r="C82" i="1"/>
  <c r="H82" i="1" s="1"/>
  <c r="D81" i="1"/>
  <c r="C81" i="1"/>
  <c r="D80" i="1"/>
  <c r="C80" i="1"/>
  <c r="G80" i="1" s="1"/>
  <c r="D79" i="1"/>
  <c r="C79" i="1"/>
  <c r="D77" i="1"/>
  <c r="C77" i="1"/>
  <c r="H77" i="1" s="1"/>
  <c r="D76" i="1"/>
  <c r="C76" i="1"/>
  <c r="H76" i="1" s="1"/>
  <c r="D75" i="1"/>
  <c r="C75" i="1"/>
  <c r="G75" i="1" s="1"/>
  <c r="D74" i="1"/>
  <c r="C74" i="1"/>
  <c r="G74" i="1" s="1"/>
  <c r="D73" i="1"/>
  <c r="C73" i="1"/>
  <c r="G73" i="1" s="1"/>
  <c r="D72" i="1"/>
  <c r="C72" i="1"/>
  <c r="D71" i="1"/>
  <c r="C71" i="1"/>
  <c r="H71" i="1" s="1"/>
  <c r="D70" i="1"/>
  <c r="C70" i="1"/>
  <c r="D69" i="1"/>
  <c r="C69" i="1"/>
  <c r="G69" i="1" s="1"/>
  <c r="D68" i="1"/>
  <c r="C68" i="1"/>
  <c r="H68" i="1" s="1"/>
  <c r="D67" i="1"/>
  <c r="C67" i="1"/>
  <c r="H67" i="1" s="1"/>
  <c r="D66" i="1"/>
  <c r="C66" i="1"/>
  <c r="H66" i="1" s="1"/>
  <c r="D65" i="1"/>
  <c r="C65" i="1"/>
  <c r="G65" i="1" s="1"/>
  <c r="G64" i="1"/>
  <c r="D64" i="1"/>
  <c r="C64" i="1"/>
  <c r="H64" i="1" s="1"/>
  <c r="D63" i="1"/>
  <c r="C63" i="1"/>
  <c r="H63" i="1" s="1"/>
  <c r="D62" i="1"/>
  <c r="C62" i="1"/>
  <c r="G62" i="1" s="1"/>
  <c r="D61" i="1"/>
  <c r="C61" i="1"/>
  <c r="G61" i="1" s="1"/>
  <c r="D60" i="1"/>
  <c r="C60" i="1"/>
  <c r="G60" i="1" s="1"/>
  <c r="D59" i="1"/>
  <c r="C59" i="1"/>
  <c r="H59" i="1" s="1"/>
  <c r="D58" i="1"/>
  <c r="C58" i="1"/>
  <c r="H58" i="1" s="1"/>
  <c r="D57" i="1"/>
  <c r="C57" i="1"/>
  <c r="H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H46" i="1" s="1"/>
  <c r="D45" i="1"/>
  <c r="C45" i="1"/>
  <c r="H45" i="1" s="1"/>
  <c r="D44" i="1"/>
  <c r="C44" i="1"/>
  <c r="H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H33" i="1" s="1"/>
  <c r="G32" i="1"/>
  <c r="D32" i="1"/>
  <c r="C32" i="1"/>
  <c r="H32" i="1" s="1"/>
  <c r="D31" i="1"/>
  <c r="C31" i="1"/>
  <c r="G31" i="1" s="1"/>
  <c r="D30" i="1"/>
  <c r="C30" i="1"/>
  <c r="G30" i="1" s="1"/>
  <c r="D29" i="1"/>
  <c r="C29" i="1"/>
  <c r="G29" i="1" s="1"/>
  <c r="D28" i="1"/>
  <c r="C28" i="1"/>
  <c r="G28" i="1" s="1"/>
  <c r="D27" i="1"/>
  <c r="C27" i="1"/>
  <c r="G27" i="1" s="1"/>
  <c r="D26" i="1"/>
  <c r="C26" i="1"/>
  <c r="G26" i="1" s="1"/>
  <c r="C25" i="1"/>
  <c r="D24" i="1"/>
  <c r="C24" i="1"/>
  <c r="G24" i="1" s="1"/>
  <c r="D23" i="1"/>
  <c r="C23" i="1"/>
  <c r="G23" i="1" s="1"/>
  <c r="D22" i="1"/>
  <c r="C22" i="1"/>
  <c r="G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D10" i="1"/>
  <c r="C10" i="1"/>
  <c r="H10" i="1" s="1"/>
  <c r="D9" i="1"/>
  <c r="C9" i="1"/>
  <c r="H9" i="1" s="1"/>
  <c r="D8" i="1"/>
  <c r="C8" i="1"/>
  <c r="H8" i="1" s="1"/>
  <c r="D7" i="1"/>
  <c r="C7" i="1"/>
  <c r="H7" i="1" s="1"/>
  <c r="D6" i="1"/>
  <c r="C6" i="1"/>
  <c r="H6" i="1" s="1"/>
  <c r="D5" i="1"/>
  <c r="C5" i="1"/>
  <c r="C4" i="1"/>
  <c r="C3" i="1"/>
  <c r="D1216" i="1" l="1"/>
  <c r="G1216" i="1" s="1"/>
  <c r="F239" i="5"/>
  <c r="F214" i="9"/>
  <c r="B214" i="9" s="1"/>
  <c r="G1047" i="1"/>
  <c r="G1234" i="1"/>
  <c r="G1223" i="1"/>
  <c r="G1224" i="1"/>
  <c r="E237" i="5"/>
  <c r="F246" i="5"/>
  <c r="G1237" i="1"/>
  <c r="G1232" i="1"/>
  <c r="G1165" i="1"/>
  <c r="G1155" i="1"/>
  <c r="G1141" i="1"/>
  <c r="E287" i="9"/>
  <c r="B287" i="9" s="1"/>
  <c r="G1136" i="1"/>
  <c r="G1125" i="1"/>
  <c r="G1113" i="1"/>
  <c r="G1117" i="1"/>
  <c r="F135" i="5"/>
  <c r="G1048" i="1"/>
  <c r="G1050" i="1"/>
  <c r="F70" i="5"/>
  <c r="G1034" i="1"/>
  <c r="G1036" i="1"/>
  <c r="F56" i="5"/>
  <c r="G1030" i="1"/>
  <c r="G1023" i="1"/>
  <c r="F45" i="5"/>
  <c r="G997" i="1"/>
  <c r="E7" i="5"/>
  <c r="F19" i="5"/>
  <c r="F13" i="5"/>
  <c r="H1137" i="1"/>
  <c r="H1264" i="1"/>
  <c r="H1241" i="1"/>
  <c r="H1240" i="1"/>
  <c r="H1236" i="1"/>
  <c r="H1237" i="1"/>
  <c r="D258" i="5"/>
  <c r="H1223" i="1"/>
  <c r="H1224" i="1"/>
  <c r="H1219" i="1"/>
  <c r="H1220" i="1"/>
  <c r="H1216" i="1"/>
  <c r="H1217" i="1"/>
  <c r="D238" i="5"/>
  <c r="H1165" i="1"/>
  <c r="H1163" i="1"/>
  <c r="H1157" i="1"/>
  <c r="H1160" i="1"/>
  <c r="H1156" i="1"/>
  <c r="H1155" i="1"/>
  <c r="H1047" i="1"/>
  <c r="H1048" i="1"/>
  <c r="H1050" i="1"/>
  <c r="H1036" i="1"/>
  <c r="H1034" i="1"/>
  <c r="H1035" i="1"/>
  <c r="H1030" i="1"/>
  <c r="H1032" i="1"/>
  <c r="H1028" i="1"/>
  <c r="H1027" i="1"/>
  <c r="H1026" i="1"/>
  <c r="H1023" i="1"/>
  <c r="H1025" i="1"/>
  <c r="H1007" i="1"/>
  <c r="H1008" i="1"/>
  <c r="H1002" i="1"/>
  <c r="H1000" i="1"/>
  <c r="H999" i="1"/>
  <c r="H997" i="1"/>
  <c r="H998" i="1"/>
  <c r="H996" i="1"/>
  <c r="H995" i="1"/>
  <c r="H994" i="1"/>
  <c r="H991" i="1"/>
  <c r="H993" i="1"/>
  <c r="H986" i="1"/>
  <c r="H987" i="1"/>
  <c r="G1431" i="1"/>
  <c r="G1429" i="1"/>
  <c r="F130" i="6"/>
  <c r="F122" i="6"/>
  <c r="G1411" i="1"/>
  <c r="G1409" i="1"/>
  <c r="F115" i="6"/>
  <c r="F107" i="6"/>
  <c r="G1402" i="1"/>
  <c r="G1382" i="1"/>
  <c r="G1380" i="1"/>
  <c r="F82" i="6"/>
  <c r="G1376" i="1"/>
  <c r="G1370" i="1"/>
  <c r="D1329" i="1"/>
  <c r="G1358" i="1"/>
  <c r="F61" i="6"/>
  <c r="G1334" i="1"/>
  <c r="G1328" i="1"/>
  <c r="G1322" i="1"/>
  <c r="G1324" i="1"/>
  <c r="F28" i="6"/>
  <c r="G1302" i="1"/>
  <c r="G1300" i="1"/>
  <c r="G1301" i="1"/>
  <c r="F6" i="6"/>
  <c r="D5" i="6"/>
  <c r="H1300" i="1"/>
  <c r="H1301" i="1"/>
  <c r="H1434" i="1"/>
  <c r="H1431" i="1"/>
  <c r="H1429" i="1"/>
  <c r="H1424" i="1"/>
  <c r="D129" i="6"/>
  <c r="H1418" i="1"/>
  <c r="H1416" i="1"/>
  <c r="H1414" i="1"/>
  <c r="H1412" i="1"/>
  <c r="H1411" i="1"/>
  <c r="H1409" i="1"/>
  <c r="H1410" i="1"/>
  <c r="H1407" i="1"/>
  <c r="H1402" i="1"/>
  <c r="H1401" i="1"/>
  <c r="H1382" i="1"/>
  <c r="H1380" i="1"/>
  <c r="H1376" i="1"/>
  <c r="H1370" i="1"/>
  <c r="H1369" i="1"/>
  <c r="C1355" i="1"/>
  <c r="H1355" i="1" s="1"/>
  <c r="C1348" i="1"/>
  <c r="H1349" i="1"/>
  <c r="C1333" i="1"/>
  <c r="H1333" i="1"/>
  <c r="H1334" i="1"/>
  <c r="D35" i="6"/>
  <c r="H1328" i="1"/>
  <c r="H1324" i="1"/>
  <c r="H1322" i="1"/>
  <c r="G1491" i="1"/>
  <c r="G1487" i="1"/>
  <c r="C1483" i="1"/>
  <c r="G1485" i="1"/>
  <c r="G1481" i="1"/>
  <c r="G1505" i="1"/>
  <c r="C1501" i="1"/>
  <c r="H1501" i="1" s="1"/>
  <c r="H1499" i="1"/>
  <c r="G1499" i="1"/>
  <c r="G1438" i="1"/>
  <c r="E22" i="7"/>
  <c r="H1454" i="1"/>
  <c r="E284" i="9"/>
  <c r="B284" i="9" s="1"/>
  <c r="H731" i="1"/>
  <c r="H823" i="1"/>
  <c r="H822" i="1"/>
  <c r="H817" i="1"/>
  <c r="H812" i="1"/>
  <c r="H752" i="1"/>
  <c r="H719" i="1"/>
  <c r="H718" i="1"/>
  <c r="F221" i="9"/>
  <c r="H715" i="1"/>
  <c r="F219" i="9"/>
  <c r="H711" i="1"/>
  <c r="H691" i="1"/>
  <c r="H662" i="1"/>
  <c r="H658" i="1"/>
  <c r="H654" i="1"/>
  <c r="E26" i="9"/>
  <c r="B26" i="9" s="1"/>
  <c r="F216" i="9"/>
  <c r="B216" i="9" s="1"/>
  <c r="H645" i="1"/>
  <c r="F652" i="4"/>
  <c r="H388" i="1"/>
  <c r="H365" i="1"/>
  <c r="H363" i="1"/>
  <c r="H362" i="1"/>
  <c r="F364" i="4"/>
  <c r="H359" i="1"/>
  <c r="H361" i="1"/>
  <c r="H413" i="1"/>
  <c r="H290" i="1"/>
  <c r="F418" i="4"/>
  <c r="H288" i="1"/>
  <c r="E644" i="4"/>
  <c r="D638" i="1" s="1"/>
  <c r="G265" i="1"/>
  <c r="F226" i="9"/>
  <c r="B226" i="9" s="1"/>
  <c r="F259" i="4"/>
  <c r="G234" i="1"/>
  <c r="F236" i="4"/>
  <c r="G233" i="1"/>
  <c r="H207" i="1"/>
  <c r="G191" i="1"/>
  <c r="H189" i="1"/>
  <c r="G184" i="1"/>
  <c r="G188" i="1"/>
  <c r="G187" i="1"/>
  <c r="F222" i="9"/>
  <c r="B222" i="9" s="1"/>
  <c r="F188" i="4"/>
  <c r="G181" i="1"/>
  <c r="G178" i="1"/>
  <c r="G173" i="1"/>
  <c r="H177" i="1"/>
  <c r="H176" i="1"/>
  <c r="E163" i="4"/>
  <c r="D159" i="1" s="1"/>
  <c r="F177" i="4"/>
  <c r="H175" i="1"/>
  <c r="H170" i="1"/>
  <c r="H169" i="1"/>
  <c r="F169" i="4"/>
  <c r="G168" i="1"/>
  <c r="H166" i="1"/>
  <c r="H164" i="1"/>
  <c r="H163" i="1"/>
  <c r="E151" i="4"/>
  <c r="E289" i="4" s="1"/>
  <c r="D285" i="1" s="1"/>
  <c r="F164" i="4"/>
  <c r="H155" i="1"/>
  <c r="G157" i="1"/>
  <c r="F159" i="4"/>
  <c r="F217" i="9"/>
  <c r="G149" i="1"/>
  <c r="D148" i="1"/>
  <c r="G148" i="1" s="1"/>
  <c r="H5" i="1"/>
  <c r="H11" i="1"/>
  <c r="E283" i="9"/>
  <c r="B283" i="9" s="1"/>
  <c r="F124" i="4"/>
  <c r="F128" i="4"/>
  <c r="F120" i="4"/>
  <c r="F112" i="4"/>
  <c r="G104" i="1"/>
  <c r="F91" i="4"/>
  <c r="G79" i="1"/>
  <c r="G81" i="1"/>
  <c r="E82" i="4"/>
  <c r="D78" i="1" s="1"/>
  <c r="E34" i="9"/>
  <c r="B34" i="9" s="1"/>
  <c r="G70" i="1"/>
  <c r="G72" i="1"/>
  <c r="F74" i="4"/>
  <c r="F50" i="4"/>
  <c r="F59" i="4"/>
  <c r="G25" i="1"/>
  <c r="G161" i="9"/>
  <c r="E161" i="9" s="1"/>
  <c r="B161" i="9" s="1"/>
  <c r="E7" i="4"/>
  <c r="D3" i="1" s="1"/>
  <c r="G3" i="1" s="1"/>
  <c r="F23" i="4"/>
  <c r="H3" i="1"/>
  <c r="D4" i="1"/>
  <c r="H4" i="1" s="1"/>
  <c r="E57" i="9"/>
  <c r="B57" i="9" s="1"/>
  <c r="B213" i="9"/>
  <c r="E274" i="9"/>
  <c r="E21" i="9"/>
  <c r="B21" i="9" s="1"/>
  <c r="H579" i="1"/>
  <c r="H580" i="1"/>
  <c r="G296" i="1"/>
  <c r="B221" i="9"/>
  <c r="E45" i="9"/>
  <c r="B45" i="9" s="1"/>
  <c r="D644" i="4"/>
  <c r="G275" i="1"/>
  <c r="G264" i="1"/>
  <c r="D263" i="4"/>
  <c r="E67" i="9"/>
  <c r="B67" i="9" s="1"/>
  <c r="D215" i="4"/>
  <c r="E43" i="9"/>
  <c r="B43" i="9" s="1"/>
  <c r="B219" i="9"/>
  <c r="C165" i="1"/>
  <c r="H165" i="1" s="1"/>
  <c r="G170" i="1"/>
  <c r="D163" i="4"/>
  <c r="E39" i="9"/>
  <c r="B39" i="9" s="1"/>
  <c r="B217" i="9"/>
  <c r="G118" i="1"/>
  <c r="D106" i="4"/>
  <c r="D6" i="4" s="1"/>
  <c r="E37" i="9"/>
  <c r="B37" i="9" s="1"/>
  <c r="D82" i="4"/>
  <c r="E27" i="9"/>
  <c r="B27" i="9" s="1"/>
  <c r="E25" i="9"/>
  <c r="B25" i="9" s="1"/>
  <c r="G5" i="1"/>
  <c r="G6" i="1"/>
  <c r="G7" i="1"/>
  <c r="G8" i="1"/>
  <c r="G9" i="1"/>
  <c r="G10" i="1"/>
  <c r="G11" i="1"/>
  <c r="G12" i="1"/>
  <c r="G13" i="1"/>
  <c r="G14" i="1"/>
  <c r="G15" i="1"/>
  <c r="G16" i="1"/>
  <c r="G17" i="1"/>
  <c r="G18" i="1"/>
  <c r="G19" i="1"/>
  <c r="G20" i="1"/>
  <c r="G21" i="1"/>
  <c r="G33" i="1"/>
  <c r="G44" i="1"/>
  <c r="G45" i="1"/>
  <c r="G46" i="1"/>
  <c r="G57" i="1"/>
  <c r="G58" i="1"/>
  <c r="G59" i="1"/>
  <c r="G63" i="1"/>
  <c r="G66" i="1"/>
  <c r="G67" i="1"/>
  <c r="G68" i="1"/>
  <c r="G71" i="1"/>
  <c r="G76" i="1"/>
  <c r="G77" i="1"/>
  <c r="G82" i="1"/>
  <c r="G83" i="1"/>
  <c r="G84" i="1"/>
  <c r="G88" i="1"/>
  <c r="G89" i="1"/>
  <c r="G91" i="1"/>
  <c r="G92" i="1"/>
  <c r="G93" i="1"/>
  <c r="G94" i="1"/>
  <c r="G95" i="1"/>
  <c r="G96" i="1"/>
  <c r="G105" i="1"/>
  <c r="G106" i="1"/>
  <c r="G107" i="1"/>
  <c r="G110" i="1"/>
  <c r="G111" i="1"/>
  <c r="G112" i="1"/>
  <c r="G113" i="1"/>
  <c r="G114" i="1"/>
  <c r="G117" i="1"/>
  <c r="G122" i="1"/>
  <c r="G123" i="1"/>
  <c r="G124" i="1"/>
  <c r="G126" i="1"/>
  <c r="G127" i="1"/>
  <c r="G128" i="1"/>
  <c r="G129" i="1"/>
  <c r="G137" i="1"/>
  <c r="G138" i="1"/>
  <c r="G141" i="1"/>
  <c r="G142" i="1"/>
  <c r="G143" i="1"/>
  <c r="G144" i="1"/>
  <c r="G153" i="1"/>
  <c r="G154" i="1"/>
  <c r="G155" i="1"/>
  <c r="G156" i="1"/>
  <c r="G160" i="1"/>
  <c r="G161" i="1"/>
  <c r="G162" i="1"/>
  <c r="G163" i="1"/>
  <c r="G164" i="1"/>
  <c r="G165" i="1"/>
  <c r="G166" i="1"/>
  <c r="G169" i="1"/>
  <c r="G174" i="1"/>
  <c r="G175" i="1"/>
  <c r="G176" i="1"/>
  <c r="G177" i="1"/>
  <c r="G179" i="1"/>
  <c r="G180" i="1"/>
  <c r="G189" i="1"/>
  <c r="G198" i="1"/>
  <c r="G199" i="1"/>
  <c r="G200" i="1"/>
  <c r="G201" i="1"/>
  <c r="G202" i="1"/>
  <c r="G203" i="1"/>
  <c r="G204" i="1"/>
  <c r="G206" i="1"/>
  <c r="G207" i="1"/>
  <c r="G208" i="1"/>
  <c r="G209" i="1"/>
  <c r="G210" i="1"/>
  <c r="G215" i="1"/>
  <c r="G216" i="1"/>
  <c r="G217" i="1"/>
  <c r="G219" i="1"/>
  <c r="G221" i="1"/>
  <c r="G222" i="1"/>
  <c r="G227" i="1"/>
  <c r="G228" i="1"/>
  <c r="G229" i="1"/>
  <c r="G230" i="1"/>
  <c r="G231" i="1"/>
  <c r="G232" i="1"/>
  <c r="G235" i="1"/>
  <c r="G236" i="1"/>
  <c r="G237" i="1"/>
  <c r="G239" i="1"/>
  <c r="G242" i="1"/>
  <c r="G243" i="1"/>
  <c r="G244" i="1"/>
  <c r="G245" i="1"/>
  <c r="G246" i="1"/>
  <c r="G247" i="1"/>
  <c r="G250" i="1"/>
  <c r="G251" i="1"/>
  <c r="G252" i="1"/>
  <c r="G253" i="1"/>
  <c r="G254" i="1"/>
  <c r="G263" i="1"/>
  <c r="G271" i="1"/>
  <c r="G274" i="1"/>
  <c r="G278" i="1"/>
  <c r="G279" i="1"/>
  <c r="G288" i="1"/>
  <c r="G289" i="1"/>
  <c r="G290" i="1"/>
  <c r="G291" i="1"/>
  <c r="G295" i="1"/>
  <c r="G299" i="1"/>
  <c r="G300" i="1"/>
  <c r="G301" i="1"/>
  <c r="G302" i="1"/>
  <c r="G303" i="1"/>
  <c r="G312" i="1"/>
  <c r="G313" i="1"/>
  <c r="G315" i="1"/>
  <c r="G316" i="1"/>
  <c r="G317" i="1"/>
  <c r="G318" i="1"/>
  <c r="G319" i="1"/>
  <c r="G320" i="1"/>
  <c r="G326" i="1"/>
  <c r="G327" i="1"/>
  <c r="G330" i="1"/>
  <c r="G331" i="1"/>
  <c r="G332" i="1"/>
  <c r="G333" i="1"/>
  <c r="G334" i="1"/>
  <c r="G340" i="1"/>
  <c r="G341" i="1"/>
  <c r="G342" i="1"/>
  <c r="H22" i="1"/>
  <c r="H23" i="1"/>
  <c r="H24" i="1"/>
  <c r="H25" i="1"/>
  <c r="H26" i="1"/>
  <c r="H27" i="1"/>
  <c r="H28" i="1"/>
  <c r="H29" i="1"/>
  <c r="H30" i="1"/>
  <c r="H31" i="1"/>
  <c r="H34" i="1"/>
  <c r="H35" i="1"/>
  <c r="H36" i="1"/>
  <c r="H37" i="1"/>
  <c r="H38" i="1"/>
  <c r="H39" i="1"/>
  <c r="H40" i="1"/>
  <c r="H41" i="1"/>
  <c r="H42" i="1"/>
  <c r="H43" i="1"/>
  <c r="H47" i="1"/>
  <c r="H48" i="1"/>
  <c r="H49" i="1"/>
  <c r="H50" i="1"/>
  <c r="H51" i="1"/>
  <c r="H52" i="1"/>
  <c r="H53" i="1"/>
  <c r="H54" i="1"/>
  <c r="H55" i="1"/>
  <c r="H56" i="1"/>
  <c r="H60" i="1"/>
  <c r="H61" i="1"/>
  <c r="H62" i="1"/>
  <c r="H65" i="1"/>
  <c r="H69" i="1"/>
  <c r="H70" i="1"/>
  <c r="H72" i="1"/>
  <c r="H73" i="1"/>
  <c r="H74" i="1"/>
  <c r="H75" i="1"/>
  <c r="H79" i="1"/>
  <c r="H80" i="1"/>
  <c r="H81" i="1"/>
  <c r="H85" i="1"/>
  <c r="H86" i="1"/>
  <c r="H87" i="1"/>
  <c r="H90" i="1"/>
  <c r="H97" i="1"/>
  <c r="H98" i="1"/>
  <c r="H99" i="1"/>
  <c r="H100" i="1"/>
  <c r="H101" i="1"/>
  <c r="H103" i="1"/>
  <c r="H104" i="1"/>
  <c r="H108" i="1"/>
  <c r="H109" i="1"/>
  <c r="H115" i="1"/>
  <c r="H116" i="1"/>
  <c r="H119" i="1"/>
  <c r="H120" i="1"/>
  <c r="H121" i="1"/>
  <c r="H125" i="1"/>
  <c r="H130" i="1"/>
  <c r="H131" i="1"/>
  <c r="H132" i="1"/>
  <c r="H133" i="1"/>
  <c r="H134" i="1"/>
  <c r="H135" i="1"/>
  <c r="H136" i="1"/>
  <c r="H139" i="1"/>
  <c r="H140" i="1"/>
  <c r="H145" i="1"/>
  <c r="H146" i="1"/>
  <c r="H148" i="1"/>
  <c r="H149" i="1"/>
  <c r="H150" i="1"/>
  <c r="H151" i="1"/>
  <c r="H152" i="1"/>
  <c r="H157" i="1"/>
  <c r="H158" i="1"/>
  <c r="H167" i="1"/>
  <c r="H168" i="1"/>
  <c r="H171" i="1"/>
  <c r="H172" i="1"/>
  <c r="H173" i="1"/>
  <c r="H178" i="1"/>
  <c r="H181" i="1"/>
  <c r="H182" i="1"/>
  <c r="H183" i="1"/>
  <c r="H184" i="1"/>
  <c r="H185" i="1"/>
  <c r="H186" i="1"/>
  <c r="H187" i="1"/>
  <c r="H188" i="1"/>
  <c r="H190" i="1"/>
  <c r="H191" i="1"/>
  <c r="H193" i="1"/>
  <c r="H194" i="1"/>
  <c r="H195" i="1"/>
  <c r="H196" i="1"/>
  <c r="H197" i="1"/>
  <c r="H205" i="1"/>
  <c r="H212" i="1"/>
  <c r="H213" i="1"/>
  <c r="H214" i="1"/>
  <c r="H218" i="1"/>
  <c r="H223" i="1"/>
  <c r="H224" i="1"/>
  <c r="H225" i="1"/>
  <c r="H226" i="1"/>
  <c r="H233" i="1"/>
  <c r="H234" i="1"/>
  <c r="H238" i="1"/>
  <c r="H241" i="1"/>
  <c r="H249" i="1"/>
  <c r="H255" i="1"/>
  <c r="H256" i="1"/>
  <c r="H257" i="1"/>
  <c r="H258" i="1"/>
  <c r="H260" i="1"/>
  <c r="H261" i="1"/>
  <c r="H262" i="1"/>
  <c r="H265" i="1"/>
  <c r="H266" i="1"/>
  <c r="H267" i="1"/>
  <c r="H268" i="1"/>
  <c r="H269" i="1"/>
  <c r="H270" i="1"/>
  <c r="H273" i="1"/>
  <c r="H276" i="1"/>
  <c r="H277" i="1"/>
  <c r="H280" i="1"/>
  <c r="H281" i="1"/>
  <c r="H282" i="1"/>
  <c r="H283" i="1"/>
  <c r="H284" i="1"/>
  <c r="H292" i="1"/>
  <c r="H297" i="1"/>
  <c r="H298" i="1"/>
  <c r="H304" i="1"/>
  <c r="H305" i="1"/>
  <c r="H307" i="1"/>
  <c r="H308" i="1"/>
  <c r="H309" i="1"/>
  <c r="H310" i="1"/>
  <c r="H311" i="1"/>
  <c r="H314" i="1"/>
  <c r="H321" i="1"/>
  <c r="H322" i="1"/>
  <c r="H323" i="1"/>
  <c r="H324" i="1"/>
  <c r="H325" i="1"/>
  <c r="H328" i="1"/>
  <c r="H329" i="1"/>
  <c r="H335" i="1"/>
  <c r="H336" i="1"/>
  <c r="H337" i="1"/>
  <c r="H338" i="1"/>
  <c r="H339" i="1"/>
  <c r="H343" i="1"/>
  <c r="H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1"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6" i="1"/>
  <c r="G519" i="1"/>
  <c r="G52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H970" i="1"/>
  <c r="G971" i="1"/>
  <c r="G973" i="1"/>
  <c r="G975" i="1"/>
  <c r="G977" i="1"/>
  <c r="G979" i="1"/>
  <c r="G981" i="1"/>
  <c r="G983" i="1"/>
  <c r="G987" i="1"/>
  <c r="G989" i="1"/>
  <c r="G992" i="1"/>
  <c r="G994" i="1"/>
  <c r="G996" i="1"/>
  <c r="G998" i="1"/>
  <c r="G1000" i="1"/>
  <c r="G1002" i="1"/>
  <c r="G1004" i="1"/>
  <c r="G1006" i="1"/>
  <c r="G1008" i="1"/>
  <c r="G1010" i="1"/>
  <c r="G1012" i="1"/>
  <c r="G1014" i="1"/>
  <c r="G1307" i="1"/>
  <c r="H1307" i="1"/>
  <c r="G1309" i="1"/>
  <c r="G1311" i="1"/>
  <c r="G1313" i="1"/>
  <c r="G1315" i="1"/>
  <c r="G1317" i="1"/>
  <c r="G1319" i="1"/>
  <c r="G1321" i="1"/>
  <c r="G1323" i="1"/>
  <c r="G1325" i="1"/>
  <c r="G1327" i="1"/>
  <c r="G1331" i="1"/>
  <c r="G1333" i="1"/>
  <c r="G1335" i="1"/>
  <c r="G1337" i="1"/>
  <c r="G1339" i="1"/>
  <c r="G1341" i="1"/>
  <c r="G1343" i="1"/>
  <c r="G1345" i="1"/>
  <c r="G1347" i="1"/>
  <c r="G1349" i="1"/>
  <c r="G1351" i="1"/>
  <c r="G1353"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10" i="1"/>
  <c r="G1412" i="1"/>
  <c r="G1414" i="1"/>
  <c r="G1416" i="1"/>
  <c r="G1418" i="1"/>
  <c r="G1420" i="1"/>
  <c r="G1422" i="1"/>
  <c r="G1424" i="1"/>
  <c r="G1426" i="1"/>
  <c r="G1428" i="1"/>
  <c r="G1430" i="1"/>
  <c r="G1432" i="1"/>
  <c r="G1434" i="1"/>
  <c r="G1437" i="1"/>
  <c r="G1439" i="1"/>
  <c r="H1439" i="1"/>
  <c r="G1440" i="1"/>
  <c r="I1440" i="1" s="1"/>
  <c r="H1440" i="1"/>
  <c r="G1441" i="1"/>
  <c r="I1441" i="1" s="1"/>
  <c r="H1441" i="1"/>
  <c r="G1442" i="1"/>
  <c r="I1442" i="1" s="1"/>
  <c r="H1442" i="1"/>
  <c r="G1443" i="1"/>
  <c r="I1443" i="1" s="1"/>
  <c r="H1443" i="1"/>
  <c r="G1444" i="1"/>
  <c r="I1444" i="1" s="1"/>
  <c r="H1444" i="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2" i="1"/>
  <c r="H1484" i="1"/>
  <c r="H1486" i="1"/>
  <c r="H1488" i="1"/>
  <c r="H1490" i="1"/>
  <c r="H1492" i="1"/>
  <c r="H1494" i="1"/>
  <c r="H1496" i="1"/>
  <c r="H1498" i="1"/>
  <c r="H1500" i="1"/>
  <c r="H1502"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J1455" i="1"/>
  <c r="H1455" i="1"/>
  <c r="G1455" i="1"/>
  <c r="J1456" i="1"/>
  <c r="H1456" i="1"/>
  <c r="G1456" i="1"/>
  <c r="I1456" i="1" s="1"/>
  <c r="J1457" i="1"/>
  <c r="H1457" i="1"/>
  <c r="G1457" i="1"/>
  <c r="J1458" i="1"/>
  <c r="H1458" i="1"/>
  <c r="G1458" i="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G1445" i="1"/>
  <c r="G1504" i="1"/>
  <c r="G1506" i="1"/>
  <c r="G1508" i="1"/>
  <c r="G1510" i="1"/>
  <c r="G1512" i="1"/>
  <c r="G1514" i="1"/>
  <c r="G1516" i="1"/>
  <c r="G1518"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F17" i="4"/>
  <c r="F29" i="4"/>
  <c r="F107" i="4"/>
  <c r="F125" i="4"/>
  <c r="H20" i="9"/>
  <c r="G20" i="9"/>
  <c r="F152" i="4"/>
  <c r="F153" i="4"/>
  <c r="E298" i="4"/>
  <c r="E408" i="4" s="1"/>
  <c r="D403" i="1" s="1"/>
  <c r="E141" i="6"/>
  <c r="D42" i="8"/>
  <c r="F45" i="4"/>
  <c r="F51" i="4"/>
  <c r="F83" i="4"/>
  <c r="E413" i="4"/>
  <c r="F197" i="4"/>
  <c r="D196" i="4"/>
  <c r="E636" i="4"/>
  <c r="D630" i="1" s="1"/>
  <c r="H25" i="3"/>
  <c r="G175" i="9"/>
  <c r="E175" i="9" s="1"/>
  <c r="B175" i="9" s="1"/>
  <c r="F8" i="4"/>
  <c r="G185" i="9"/>
  <c r="E185" i="9" s="1"/>
  <c r="B185" i="9" s="1"/>
  <c r="F134" i="4"/>
  <c r="D224" i="4"/>
  <c r="D252" i="4"/>
  <c r="D299" i="4"/>
  <c r="D311" i="4"/>
  <c r="D351" i="4"/>
  <c r="D363" i="4"/>
  <c r="F417" i="4"/>
  <c r="G187" i="9"/>
  <c r="E187" i="9" s="1"/>
  <c r="B187" i="9" s="1"/>
  <c r="F422" i="4"/>
  <c r="H165" i="9"/>
  <c r="F466" i="4"/>
  <c r="D472" i="4"/>
  <c r="D484" i="4"/>
  <c r="D580" i="4"/>
  <c r="G189" i="9"/>
  <c r="E189" i="9" s="1"/>
  <c r="B189" i="9" s="1"/>
  <c r="F594" i="4"/>
  <c r="G173" i="9"/>
  <c r="E173" i="9" s="1"/>
  <c r="B173" i="9" s="1"/>
  <c r="F626" i="4"/>
  <c r="D12" i="5"/>
  <c r="D78" i="5"/>
  <c r="E87" i="5"/>
  <c r="D1065" i="1" s="1"/>
  <c r="H1065" i="1" s="1"/>
  <c r="E286" i="9"/>
  <c r="B286" i="9" s="1"/>
  <c r="F88" i="5"/>
  <c r="D118" i="5"/>
  <c r="D134" i="5"/>
  <c r="D146" i="5"/>
  <c r="E176" i="5"/>
  <c r="D177" i="5"/>
  <c r="D245" i="5"/>
  <c r="D237" i="5" s="1"/>
  <c r="D114" i="6"/>
  <c r="F416" i="4"/>
  <c r="F463" i="4"/>
  <c r="F603" i="4"/>
  <c r="F149" i="5"/>
  <c r="E291" i="9"/>
  <c r="B291" i="9" s="1"/>
  <c r="F190" i="5"/>
  <c r="E292" i="9"/>
  <c r="B292" i="9" s="1"/>
  <c r="F206" i="5"/>
  <c r="D141" i="6"/>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B274" i="9"/>
  <c r="I10" i="9"/>
  <c r="G160" i="9"/>
  <c r="E160" i="9" s="1"/>
  <c r="B160" i="9" s="1"/>
  <c r="G162" i="9"/>
  <c r="E162" i="9" s="1"/>
  <c r="B162" i="9" s="1"/>
  <c r="G164" i="9"/>
  <c r="E164" i="9" s="1"/>
  <c r="B164"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1" i="9"/>
  <c r="E191" i="9" s="1"/>
  <c r="B191" i="9" s="1"/>
  <c r="M212" i="9"/>
  <c r="G278" i="9"/>
  <c r="E278" i="9" s="1"/>
  <c r="B278" i="9" s="1"/>
  <c r="B285" i="9"/>
  <c r="B280" i="9"/>
  <c r="F275" i="9"/>
  <c r="D1214" i="1" l="1"/>
  <c r="I23" i="3"/>
  <c r="I20" i="3"/>
  <c r="D985" i="1"/>
  <c r="F258" i="5"/>
  <c r="C1235" i="1"/>
  <c r="F238" i="5"/>
  <c r="C1215" i="1"/>
  <c r="H24" i="3"/>
  <c r="C1299" i="1"/>
  <c r="F5" i="6"/>
  <c r="F129" i="6"/>
  <c r="C1423" i="1"/>
  <c r="G1355" i="1"/>
  <c r="G1348" i="1"/>
  <c r="H1348" i="1"/>
  <c r="F35" i="6"/>
  <c r="C1329" i="1"/>
  <c r="H1483" i="1"/>
  <c r="G1483" i="1"/>
  <c r="G1501" i="1"/>
  <c r="I1439" i="1"/>
  <c r="D1453" i="1"/>
  <c r="E5" i="7"/>
  <c r="I30" i="3"/>
  <c r="I1458" i="1"/>
  <c r="F212" i="9"/>
  <c r="B212" i="9" s="1"/>
  <c r="I17" i="3"/>
  <c r="D147" i="1"/>
  <c r="E6" i="4"/>
  <c r="I16" i="3" s="1"/>
  <c r="F7" i="4"/>
  <c r="G4" i="1"/>
  <c r="F644" i="4"/>
  <c r="C638" i="1"/>
  <c r="F263" i="4"/>
  <c r="C259" i="1"/>
  <c r="F215" i="4"/>
  <c r="C211" i="1"/>
  <c r="F163" i="4"/>
  <c r="C159" i="1"/>
  <c r="F106" i="4"/>
  <c r="C102" i="1"/>
  <c r="F82" i="4"/>
  <c r="C78" i="1"/>
  <c r="F141" i="6"/>
  <c r="H28" i="3"/>
  <c r="C1435" i="1"/>
  <c r="G299" i="9"/>
  <c r="E299" i="9" s="1"/>
  <c r="F114" i="6"/>
  <c r="H27" i="3"/>
  <c r="C1408" i="1"/>
  <c r="F237" i="5"/>
  <c r="H23" i="3"/>
  <c r="C1214" i="1"/>
  <c r="E175" i="5"/>
  <c r="D1152" i="1" s="1"/>
  <c r="I22" i="3"/>
  <c r="D1153" i="1"/>
  <c r="F134" i="5"/>
  <c r="C1112" i="1"/>
  <c r="D68" i="5"/>
  <c r="F580" i="4"/>
  <c r="C574" i="1"/>
  <c r="F484" i="4"/>
  <c r="C478" i="1"/>
  <c r="D420" i="4"/>
  <c r="F363" i="4"/>
  <c r="C358" i="1"/>
  <c r="F311" i="4"/>
  <c r="C306" i="1"/>
  <c r="F252" i="4"/>
  <c r="C248" i="1"/>
  <c r="E68" i="5"/>
  <c r="E640" i="4"/>
  <c r="D408" i="1"/>
  <c r="K1432" i="9"/>
  <c r="G295" i="9"/>
  <c r="E295" i="9" s="1"/>
  <c r="B295" i="9" s="1"/>
  <c r="I34" i="3"/>
  <c r="C1517" i="1"/>
  <c r="I28" i="3"/>
  <c r="D1435" i="1"/>
  <c r="E407" i="4"/>
  <c r="D402" i="1" s="1"/>
  <c r="D293" i="1"/>
  <c r="G1065" i="1"/>
  <c r="F245" i="5"/>
  <c r="C1222" i="1"/>
  <c r="G289" i="9"/>
  <c r="E289" i="9" s="1"/>
  <c r="B289" i="9" s="1"/>
  <c r="D176" i="5"/>
  <c r="F177" i="5"/>
  <c r="C1154" i="1"/>
  <c r="F146" i="5"/>
  <c r="C1124" i="1"/>
  <c r="F118" i="5"/>
  <c r="C1096" i="1"/>
  <c r="F78" i="5"/>
  <c r="C1056" i="1"/>
  <c r="D7" i="5"/>
  <c r="F12" i="5"/>
  <c r="C990" i="1"/>
  <c r="D528" i="4"/>
  <c r="F472" i="4"/>
  <c r="C466" i="1"/>
  <c r="D350" i="4"/>
  <c r="F351" i="4"/>
  <c r="C346" i="1"/>
  <c r="D298" i="4"/>
  <c r="F299" i="4"/>
  <c r="C294" i="1"/>
  <c r="F224" i="4"/>
  <c r="C220" i="1"/>
  <c r="F196" i="4"/>
  <c r="D151" i="4"/>
  <c r="C192" i="1"/>
  <c r="G294" i="9"/>
  <c r="E294" i="9" s="1"/>
  <c r="E20" i="9"/>
  <c r="D412" i="4"/>
  <c r="H16" i="3"/>
  <c r="C2" i="1"/>
  <c r="I1478" i="1"/>
  <c r="I1476" i="1"/>
  <c r="I1459" i="1"/>
  <c r="I1457" i="1"/>
  <c r="I1455" i="1"/>
  <c r="I1452" i="1"/>
  <c r="I1450" i="1"/>
  <c r="I1448" i="1"/>
  <c r="I1446" i="1"/>
  <c r="I1474" i="1"/>
  <c r="I1472" i="1"/>
  <c r="I1467" i="1"/>
  <c r="I1465" i="1"/>
  <c r="I1463" i="1"/>
  <c r="G1235" i="1" l="1"/>
  <c r="H1235" i="1"/>
  <c r="G1215" i="1"/>
  <c r="H1215" i="1"/>
  <c r="H1299" i="1"/>
  <c r="G1299" i="1"/>
  <c r="G1423" i="1"/>
  <c r="H1423" i="1"/>
  <c r="H1329" i="1"/>
  <c r="G1329" i="1"/>
  <c r="D1436" i="1"/>
  <c r="I29" i="3"/>
  <c r="G297" i="9"/>
  <c r="E297" i="9" s="1"/>
  <c r="G1453" i="1"/>
  <c r="H1453" i="1"/>
  <c r="E412" i="4"/>
  <c r="E414" i="4" s="1"/>
  <c r="D409" i="1" s="1"/>
  <c r="F6" i="4"/>
  <c r="D2" i="1"/>
  <c r="H2" i="1" s="1"/>
  <c r="E291" i="4"/>
  <c r="D287" i="1" s="1"/>
  <c r="E290" i="4"/>
  <c r="D286" i="1" s="1"/>
  <c r="H638" i="1"/>
  <c r="G638" i="1"/>
  <c r="G259" i="1"/>
  <c r="H259" i="1"/>
  <c r="H211" i="1"/>
  <c r="G211" i="1"/>
  <c r="H159" i="1"/>
  <c r="G159" i="1"/>
  <c r="G102" i="1"/>
  <c r="H102" i="1"/>
  <c r="H78" i="1"/>
  <c r="G78" i="1"/>
  <c r="D408" i="4"/>
  <c r="F350" i="4"/>
  <c r="C345" i="1"/>
  <c r="F7" i="5"/>
  <c r="D6" i="5"/>
  <c r="H20" i="3"/>
  <c r="C985" i="1"/>
  <c r="E639" i="4"/>
  <c r="E642" i="4" s="1"/>
  <c r="G2" i="1"/>
  <c r="D639" i="4"/>
  <c r="C407" i="1"/>
  <c r="E293" i="9"/>
  <c r="B294" i="9"/>
  <c r="D289" i="4"/>
  <c r="H17" i="3"/>
  <c r="F151" i="4"/>
  <c r="C147" i="1"/>
  <c r="H220" i="1"/>
  <c r="G220" i="1"/>
  <c r="H294" i="1"/>
  <c r="G294" i="1"/>
  <c r="F298" i="4"/>
  <c r="D407" i="4"/>
  <c r="C293" i="1"/>
  <c r="H466" i="1"/>
  <c r="G466" i="1"/>
  <c r="D636" i="4"/>
  <c r="F528" i="4"/>
  <c r="C522" i="1"/>
  <c r="H1056" i="1"/>
  <c r="G1056" i="1"/>
  <c r="H1096" i="1"/>
  <c r="G1096" i="1"/>
  <c r="H1124" i="1"/>
  <c r="G1124" i="1"/>
  <c r="H1154" i="1"/>
  <c r="G1154" i="1"/>
  <c r="F176" i="5"/>
  <c r="D175" i="5"/>
  <c r="H22" i="3"/>
  <c r="C1153" i="1"/>
  <c r="H1222" i="1"/>
  <c r="G1222" i="1"/>
  <c r="I21" i="3"/>
  <c r="D1046" i="1"/>
  <c r="E6" i="5"/>
  <c r="H478" i="1"/>
  <c r="G478" i="1"/>
  <c r="H574" i="1"/>
  <c r="G574" i="1"/>
  <c r="F68" i="5"/>
  <c r="H21" i="3"/>
  <c r="C1046" i="1"/>
  <c r="H1214" i="1"/>
  <c r="G1214" i="1"/>
  <c r="E298" i="9"/>
  <c r="B299" i="9"/>
  <c r="B20" i="9"/>
  <c r="E19" i="9"/>
  <c r="G192" i="1"/>
  <c r="H192" i="1"/>
  <c r="H346" i="1"/>
  <c r="G346" i="1"/>
  <c r="G990" i="1"/>
  <c r="H990" i="1"/>
  <c r="G1517" i="1"/>
  <c r="H1517" i="1"/>
  <c r="H11" i="3"/>
  <c r="D634" i="1"/>
  <c r="G248" i="1"/>
  <c r="H248" i="1"/>
  <c r="G306" i="1"/>
  <c r="H306" i="1"/>
  <c r="H358" i="1"/>
  <c r="G358" i="1"/>
  <c r="D635" i="4"/>
  <c r="F420" i="4"/>
  <c r="C414" i="1"/>
  <c r="H1112" i="1"/>
  <c r="G1112" i="1"/>
  <c r="G1408" i="1"/>
  <c r="H1408" i="1"/>
  <c r="H9" i="3"/>
  <c r="G1435" i="1"/>
  <c r="H1435" i="1"/>
  <c r="E296" i="9" l="1"/>
  <c r="I10" i="3" s="1"/>
  <c r="B297" i="9"/>
  <c r="H1436" i="1"/>
  <c r="G1436" i="1"/>
  <c r="E415" i="4"/>
  <c r="D410" i="1" s="1"/>
  <c r="F412" i="4"/>
  <c r="D407" i="1"/>
  <c r="H407" i="1" s="1"/>
  <c r="K3" i="9"/>
  <c r="I9" i="3"/>
  <c r="H414" i="1"/>
  <c r="G414" i="1"/>
  <c r="F635" i="4"/>
  <c r="C629" i="1"/>
  <c r="D636" i="1"/>
  <c r="H1046" i="1"/>
  <c r="G1046" i="1"/>
  <c r="H293" i="1"/>
  <c r="G293" i="1"/>
  <c r="D291" i="4"/>
  <c r="F289" i="4"/>
  <c r="D413" i="4"/>
  <c r="C285" i="1"/>
  <c r="D290" i="4"/>
  <c r="F639" i="4"/>
  <c r="C633" i="1"/>
  <c r="E641" i="4"/>
  <c r="D633" i="1"/>
  <c r="N3" i="9"/>
  <c r="I11" i="3"/>
  <c r="H276" i="9"/>
  <c r="D984" i="1"/>
  <c r="H1153" i="1"/>
  <c r="G1153" i="1"/>
  <c r="F175" i="5"/>
  <c r="C1152" i="1"/>
  <c r="H522" i="1"/>
  <c r="G522" i="1"/>
  <c r="F636" i="4"/>
  <c r="C630" i="1"/>
  <c r="F407" i="4"/>
  <c r="C402" i="1"/>
  <c r="G147" i="1"/>
  <c r="H147" i="1"/>
  <c r="G985" i="1"/>
  <c r="H985" i="1"/>
  <c r="G282" i="9"/>
  <c r="E282" i="9" s="1"/>
  <c r="B282" i="9" s="1"/>
  <c r="G276" i="9"/>
  <c r="F6" i="5"/>
  <c r="C984" i="1"/>
  <c r="H345" i="1"/>
  <c r="G345" i="1"/>
  <c r="F408" i="4"/>
  <c r="C403" i="1"/>
  <c r="E276" i="9" l="1"/>
  <c r="E275" i="9" s="1"/>
  <c r="G407" i="1"/>
  <c r="H402" i="1"/>
  <c r="G402" i="1"/>
  <c r="H630" i="1"/>
  <c r="G630" i="1"/>
  <c r="H1152" i="1"/>
  <c r="G1152" i="1"/>
  <c r="H633" i="1"/>
  <c r="G633" i="1"/>
  <c r="G285" i="1"/>
  <c r="H285" i="1"/>
  <c r="H629" i="1"/>
  <c r="G629" i="1"/>
  <c r="H403" i="1"/>
  <c r="G403" i="1"/>
  <c r="H8" i="3"/>
  <c r="G984" i="1"/>
  <c r="H984" i="1"/>
  <c r="E645" i="4"/>
  <c r="D635" i="1"/>
  <c r="F290" i="4"/>
  <c r="C286" i="1"/>
  <c r="D640" i="4"/>
  <c r="D415" i="4"/>
  <c r="F413" i="4"/>
  <c r="C408" i="1"/>
  <c r="D414" i="4"/>
  <c r="F291" i="4"/>
  <c r="C287" i="1"/>
  <c r="E646" i="4"/>
  <c r="B276" i="9" l="1"/>
  <c r="I19" i="3"/>
  <c r="D640" i="1"/>
  <c r="H408" i="1"/>
  <c r="G408" i="1"/>
  <c r="F415" i="4"/>
  <c r="C410" i="1"/>
  <c r="H286" i="1"/>
  <c r="G286" i="1"/>
  <c r="H287" i="1"/>
  <c r="G287" i="1"/>
  <c r="F414" i="4"/>
  <c r="C409" i="1"/>
  <c r="D642" i="4"/>
  <c r="F640" i="4"/>
  <c r="C634" i="1"/>
  <c r="D641" i="4"/>
  <c r="I18" i="3"/>
  <c r="D639" i="1"/>
  <c r="M3" i="9"/>
  <c r="I8" i="3"/>
  <c r="D645" i="4" l="1"/>
  <c r="F641" i="4"/>
  <c r="C635" i="1"/>
  <c r="H409" i="1"/>
  <c r="G409" i="1"/>
  <c r="H634" i="1"/>
  <c r="G634" i="1"/>
  <c r="D646" i="4"/>
  <c r="F642" i="4"/>
  <c r="C636" i="1"/>
  <c r="H410" i="1"/>
  <c r="G410" i="1"/>
  <c r="H636" i="1" l="1"/>
  <c r="G636" i="1"/>
  <c r="F646" i="4"/>
  <c r="H19" i="3"/>
  <c r="C640" i="1"/>
  <c r="H635" i="1"/>
  <c r="G635" i="1"/>
  <c r="F645" i="4"/>
  <c r="H18" i="3"/>
  <c r="C639" i="1"/>
  <c r="H7" i="3" l="1"/>
  <c r="J3" i="9" s="1"/>
  <c r="H639" i="1"/>
  <c r="G639" i="1"/>
  <c r="H640" i="1"/>
  <c r="G640" i="1"/>
  <c r="I7" i="3" l="1"/>
  <c r="L272" i="9"/>
  <c r="M272" i="9"/>
  <c r="G18" i="9"/>
  <c r="H18" i="9"/>
  <c r="J17" i="9"/>
  <c r="H16" i="9"/>
  <c r="G15" i="9"/>
  <c r="I13" i="9"/>
  <c r="J12" i="9"/>
  <c r="K11" i="9"/>
  <c r="I9" i="9"/>
  <c r="J8" i="9"/>
  <c r="K7" i="9"/>
  <c r="I5" i="9"/>
  <c r="G17" i="9"/>
  <c r="G16" i="9"/>
  <c r="E16" i="9" s="1"/>
  <c r="H15" i="9"/>
  <c r="J6" i="9"/>
  <c r="K9" i="9"/>
  <c r="I11" i="9"/>
  <c r="L15" i="9"/>
  <c r="H17" i="9"/>
  <c r="J5" i="9"/>
  <c r="K6" i="9"/>
  <c r="I8" i="9"/>
  <c r="J9" i="9"/>
  <c r="K10" i="9"/>
  <c r="I12" i="9"/>
  <c r="J13" i="9"/>
  <c r="I17" i="9"/>
  <c r="L16" i="9"/>
  <c r="M15" i="9"/>
  <c r="K5" i="9"/>
  <c r="I7" i="9"/>
  <c r="J10" i="9"/>
  <c r="E10" i="9" s="1"/>
  <c r="B10" i="9" s="1"/>
  <c r="K13" i="9"/>
  <c r="M16" i="9"/>
  <c r="I6" i="9"/>
  <c r="E6" i="9" s="1"/>
  <c r="B6" i="9" s="1"/>
  <c r="J7" i="9"/>
  <c r="K8" i="9"/>
  <c r="J11" i="9"/>
  <c r="K12" i="9"/>
  <c r="E18" i="9" l="1"/>
  <c r="B18" i="9" s="1"/>
  <c r="F272" i="9"/>
  <c r="F19" i="9" s="1"/>
  <c r="E7" i="9"/>
  <c r="B7" i="9" s="1"/>
  <c r="E12" i="9"/>
  <c r="B12" i="9" s="1"/>
  <c r="E11" i="9"/>
  <c r="B11" i="9" s="1"/>
  <c r="E5" i="9"/>
  <c r="E13" i="9"/>
  <c r="B13" i="9" s="1"/>
  <c r="F16" i="9"/>
  <c r="B16" i="9" s="1"/>
  <c r="E8" i="9"/>
  <c r="B8" i="9" s="1"/>
  <c r="F15" i="9"/>
  <c r="F14" i="9" s="1"/>
  <c r="E17" i="9"/>
  <c r="B17" i="9" s="1"/>
  <c r="E9" i="9"/>
  <c r="B9" i="9" s="1"/>
  <c r="E15" i="9"/>
  <c r="B272" i="9"/>
  <c r="B15" i="9" l="1"/>
  <c r="E14" i="9"/>
  <c r="F3"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<sst xmlns="http://schemas.openxmlformats.org/spreadsheetml/2006/main" count="4313" uniqueCount="3394">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</sst>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7819551</v>
      </c>
      <c r="D2" s="6">
        <f>'PR-RAS'!E6</f>
        <v>8412988.1099999994</v>
      </c>
      <c r="E2" s="6">
        <v>0</v>
      </c>
      <c r="F2" s="6">
        <v>0</v>
      </c>
      <c r="G2" s="7">
        <f t="shared" ref="G2:G264" si="0">(B2/1000)*(C2*1+D2*2)</f>
        <v>24645.52722</v>
      </c>
      <c r="H2" s="7">
        <f t="shared" ref="H2:H264" si="1">ABS(C2-ROUND(C2,0))+ABS(D2-ROUND(D2,0))</f>
        <v>0.10999999940395355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3043490</v>
      </c>
      <c r="D3" s="1">
        <f>'PR-RAS'!E7</f>
        <v>4068925.34</v>
      </c>
      <c r="E3" s="1">
        <v>0</v>
      </c>
      <c r="F3" s="1">
        <v>0</v>
      </c>
      <c r="G3" s="2">
        <f t="shared" si="0"/>
        <v>22362.681359999999</v>
      </c>
      <c r="H3" s="2">
        <f t="shared" si="1"/>
        <v>0.33999999985098839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2636824</v>
      </c>
      <c r="D4" s="1">
        <f>'PR-RAS'!E8</f>
        <v>3443639.15</v>
      </c>
      <c r="E4" s="1">
        <v>0</v>
      </c>
      <c r="F4" s="1">
        <v>0</v>
      </c>
      <c r="G4" s="2">
        <f t="shared" si="0"/>
        <v>28572.306900000003</v>
      </c>
      <c r="H4" s="2">
        <f t="shared" si="1"/>
        <v>0.14999999990686774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2636941</v>
      </c>
      <c r="D5" s="1">
        <f>'PR-RAS'!E9</f>
        <v>3443639.15</v>
      </c>
      <c r="E5" s="1">
        <v>0</v>
      </c>
      <c r="F5" s="1">
        <v>0</v>
      </c>
      <c r="G5" s="2">
        <f t="shared" si="0"/>
        <v>38096.877200000003</v>
      </c>
      <c r="H5" s="2">
        <f t="shared" si="1"/>
        <v>0.14999999990686774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117</v>
      </c>
      <c r="D11" s="1">
        <f>'PR-RAS'!E15</f>
        <v>0</v>
      </c>
      <c r="E11" s="1">
        <v>0</v>
      </c>
      <c r="F11" s="1">
        <v>0</v>
      </c>
      <c r="G11" s="2">
        <f t="shared" si="0"/>
        <v>1.17</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311573</v>
      </c>
      <c r="D19" s="1">
        <f>'PR-RAS'!E23</f>
        <v>493778.1</v>
      </c>
      <c r="E19" s="1">
        <v>0</v>
      </c>
      <c r="F19" s="1">
        <v>0</v>
      </c>
      <c r="G19" s="2">
        <f t="shared" si="0"/>
        <v>23384.325599999996</v>
      </c>
      <c r="H19" s="2">
        <f t="shared" si="1"/>
        <v>9.9999999976716936E-2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86556</v>
      </c>
      <c r="D20" s="1">
        <f>'PR-RAS'!E24</f>
        <v>88791.15</v>
      </c>
      <c r="E20" s="1">
        <v>0</v>
      </c>
      <c r="F20" s="1">
        <v>0</v>
      </c>
      <c r="G20" s="2">
        <f t="shared" si="0"/>
        <v>5018.6277</v>
      </c>
      <c r="H20" s="2">
        <f t="shared" si="1"/>
        <v>0.14999999999417923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225017</v>
      </c>
      <c r="D23" s="1">
        <f>'PR-RAS'!E27</f>
        <v>404986.95</v>
      </c>
      <c r="E23" s="1">
        <v>0</v>
      </c>
      <c r="F23" s="1">
        <v>0</v>
      </c>
      <c r="G23" s="2">
        <f t="shared" si="0"/>
        <v>22769.799800000001</v>
      </c>
      <c r="H23" s="2">
        <f t="shared" si="1"/>
        <v>4.9999999988358468E-2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95093</v>
      </c>
      <c r="D25" s="1">
        <f>'PR-RAS'!E29</f>
        <v>131508.09</v>
      </c>
      <c r="E25" s="1">
        <v>0</v>
      </c>
      <c r="F25" s="1">
        <v>0</v>
      </c>
      <c r="G25" s="2">
        <f t="shared" si="0"/>
        <v>8594.62032</v>
      </c>
      <c r="H25" s="2">
        <f t="shared" si="1"/>
        <v>8.999999999650754E-2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95093</v>
      </c>
      <c r="D27" s="1">
        <f>'PR-RAS'!E31</f>
        <v>131508.09</v>
      </c>
      <c r="E27" s="1">
        <v>0</v>
      </c>
      <c r="F27" s="1">
        <v>0</v>
      </c>
      <c r="G27" s="2">
        <f t="shared" si="0"/>
        <v>9310.8386799999989</v>
      </c>
      <c r="H27" s="2">
        <f t="shared" si="1"/>
        <v>8.999999999650754E-2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3600074</v>
      </c>
      <c r="D46" s="1">
        <f>'PR-RAS'!E50</f>
        <v>3292847.28</v>
      </c>
      <c r="E46" s="1">
        <v>0</v>
      </c>
      <c r="F46" s="1">
        <v>0</v>
      </c>
      <c r="G46" s="2">
        <f t="shared" si="0"/>
        <v>458359.58519999991</v>
      </c>
      <c r="H46" s="2">
        <f t="shared" si="1"/>
        <v>0.27999999979510903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3126948</v>
      </c>
      <c r="D55" s="1">
        <f>'PR-RAS'!E59</f>
        <v>3205727.6799999997</v>
      </c>
      <c r="E55" s="1">
        <v>0</v>
      </c>
      <c r="F55" s="1">
        <v>0</v>
      </c>
      <c r="G55" s="2">
        <f t="shared" si="0"/>
        <v>515073.78143999993</v>
      </c>
      <c r="H55" s="2">
        <f t="shared" si="1"/>
        <v>0.32000000029802322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2786279</v>
      </c>
      <c r="D56" s="1">
        <f>'PR-RAS'!E60</f>
        <v>2595517.71</v>
      </c>
      <c r="E56" s="1">
        <v>0</v>
      </c>
      <c r="F56" s="1">
        <v>0</v>
      </c>
      <c r="G56" s="2">
        <f t="shared" si="0"/>
        <v>438752.29310000001</v>
      </c>
      <c r="H56" s="2">
        <f t="shared" si="1"/>
        <v>0.2900000000372529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340669</v>
      </c>
      <c r="D57" s="1">
        <f>'PR-RAS'!E61</f>
        <v>610209.97</v>
      </c>
      <c r="E57" s="1">
        <v>0</v>
      </c>
      <c r="F57" s="1">
        <v>0</v>
      </c>
      <c r="G57" s="2">
        <f t="shared" si="0"/>
        <v>87420.980639999994</v>
      </c>
      <c r="H57" s="2">
        <f t="shared" si="1"/>
        <v>3.0000000027939677E-2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273142</v>
      </c>
      <c r="D58" s="1">
        <f>'PR-RAS'!E62</f>
        <v>34929.29</v>
      </c>
      <c r="E58" s="1">
        <v>0</v>
      </c>
      <c r="F58" s="1">
        <v>0</v>
      </c>
      <c r="G58" s="2">
        <f t="shared" si="0"/>
        <v>19551.033060000002</v>
      </c>
      <c r="H58" s="2">
        <f t="shared" si="1"/>
        <v>0.29000000000087311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77562</v>
      </c>
      <c r="D59" s="1">
        <f>'PR-RAS'!E63</f>
        <v>34929.29</v>
      </c>
      <c r="E59" s="1">
        <v>0</v>
      </c>
      <c r="F59" s="1">
        <v>0</v>
      </c>
      <c r="G59" s="2">
        <f t="shared" si="0"/>
        <v>8550.3936400000021</v>
      </c>
      <c r="H59" s="2">
        <f t="shared" si="1"/>
        <v>0.29000000000087311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195580</v>
      </c>
      <c r="D60" s="1">
        <f>'PR-RAS'!E64</f>
        <v>0</v>
      </c>
      <c r="E60" s="1">
        <v>0</v>
      </c>
      <c r="F60" s="1">
        <v>0</v>
      </c>
      <c r="G60" s="2">
        <f t="shared" si="0"/>
        <v>11539.22</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199984</v>
      </c>
      <c r="D70" s="1">
        <f>'PR-RAS'!E74</f>
        <v>52190.31</v>
      </c>
      <c r="E70" s="1">
        <v>0</v>
      </c>
      <c r="F70" s="1">
        <v>0</v>
      </c>
      <c r="G70" s="2">
        <f t="shared" si="0"/>
        <v>21001.158780000002</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199984</v>
      </c>
      <c r="D72" s="1">
        <f>'PR-RAS'!E76</f>
        <v>52190.31</v>
      </c>
      <c r="E72" s="1">
        <v>0</v>
      </c>
      <c r="F72" s="1">
        <v>0</v>
      </c>
      <c r="G72" s="2">
        <f t="shared" si="0"/>
        <v>21609.888019999999</v>
      </c>
      <c r="H72" s="2">
        <f t="shared" si="1"/>
        <v>0.30999999999767169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123073</v>
      </c>
      <c r="D78" s="1">
        <f>'PR-RAS'!E82</f>
        <v>138108.32</v>
      </c>
      <c r="E78" s="1">
        <v>0</v>
      </c>
      <c r="F78" s="1">
        <v>0</v>
      </c>
      <c r="G78" s="2">
        <f t="shared" si="0"/>
        <v>30745.30228</v>
      </c>
      <c r="H78" s="2">
        <f t="shared" si="1"/>
        <v>0.32000000000698492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14971</v>
      </c>
      <c r="D79" s="1">
        <f>'PR-RAS'!E83</f>
        <v>2751.56</v>
      </c>
      <c r="E79" s="1">
        <v>0</v>
      </c>
      <c r="F79" s="1">
        <v>0</v>
      </c>
      <c r="G79" s="2">
        <f t="shared" si="0"/>
        <v>1596.98136</v>
      </c>
      <c r="H79" s="2">
        <f t="shared" si="1"/>
        <v>0.44000000000005457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v>
      </c>
      <c r="D81" s="1">
        <f>'PR-RAS'!E85</f>
        <v>35.479999999999997</v>
      </c>
      <c r="E81" s="1">
        <v>0</v>
      </c>
      <c r="F81" s="1">
        <v>0</v>
      </c>
      <c r="G81" s="2">
        <f t="shared" si="0"/>
        <v>7.5968</v>
      </c>
      <c r="H81" s="2">
        <f t="shared" si="1"/>
        <v>0.47999999999999687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14947</v>
      </c>
      <c r="D82" s="1">
        <f>'PR-RAS'!E86</f>
        <v>2716.08</v>
      </c>
      <c r="E82" s="1">
        <v>0</v>
      </c>
      <c r="F82" s="1">
        <v>0</v>
      </c>
      <c r="G82" s="2">
        <f t="shared" si="0"/>
        <v>1650.7119600000001</v>
      </c>
      <c r="H82" s="2">
        <f t="shared" si="1"/>
        <v>7.999999999992724E-2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108102</v>
      </c>
      <c r="D87" s="1">
        <f>'PR-RAS'!E91</f>
        <v>135356.76</v>
      </c>
      <c r="E87" s="1">
        <v>0</v>
      </c>
      <c r="F87" s="1">
        <v>0</v>
      </c>
      <c r="G87" s="2">
        <f t="shared" si="0"/>
        <v>32578.134719999998</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11152</v>
      </c>
      <c r="D88" s="1">
        <f>'PR-RAS'!E92</f>
        <v>2</v>
      </c>
      <c r="E88" s="1">
        <v>0</v>
      </c>
      <c r="F88" s="1">
        <v>0</v>
      </c>
      <c r="G88" s="2">
        <f t="shared" si="0"/>
        <v>970.57199999999989</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37581</v>
      </c>
      <c r="D89" s="1">
        <f>'PR-RAS'!E93</f>
        <v>31812.45</v>
      </c>
      <c r="E89" s="1">
        <v>0</v>
      </c>
      <c r="F89" s="1">
        <v>0</v>
      </c>
      <c r="G89" s="2">
        <f t="shared" si="0"/>
        <v>8906.1191999999992</v>
      </c>
      <c r="H89" s="2">
        <f t="shared" si="1"/>
        <v>0.4500000000007276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54372</v>
      </c>
      <c r="D90" s="1">
        <f>'PR-RAS'!E94</f>
        <v>65069.17</v>
      </c>
      <c r="E90" s="1">
        <v>0</v>
      </c>
      <c r="F90" s="1">
        <v>0</v>
      </c>
      <c r="G90" s="2">
        <f t="shared" si="0"/>
        <v>16421.420259999999</v>
      </c>
      <c r="H90" s="2">
        <f t="shared" si="1"/>
        <v>0.16999999999825377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4997</v>
      </c>
      <c r="D93" s="1">
        <f>'PR-RAS'!E97</f>
        <v>38473.14</v>
      </c>
      <c r="E93" s="1">
        <v>0</v>
      </c>
      <c r="F93" s="1">
        <v>0</v>
      </c>
      <c r="G93" s="2">
        <f t="shared" si="0"/>
        <v>7538.7817599999998</v>
      </c>
      <c r="H93" s="2">
        <f t="shared" si="1"/>
        <v>0.13999999999941792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1031064</v>
      </c>
      <c r="D102" s="1">
        <f>'PR-RAS'!E106</f>
        <v>896019.17</v>
      </c>
      <c r="E102" s="1">
        <v>0</v>
      </c>
      <c r="F102" s="1">
        <v>0</v>
      </c>
      <c r="G102" s="2">
        <f t="shared" si="0"/>
        <v>285133.33633999998</v>
      </c>
      <c r="H102" s="2">
        <f t="shared" si="1"/>
        <v>0.17000000004190952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8756</v>
      </c>
      <c r="D103" s="1">
        <f>'PR-RAS'!E107</f>
        <v>15393.27</v>
      </c>
      <c r="E103" s="1">
        <v>0</v>
      </c>
      <c r="F103" s="1">
        <v>0</v>
      </c>
      <c r="G103" s="2">
        <f t="shared" si="0"/>
        <v>4033.3390799999997</v>
      </c>
      <c r="H103" s="2">
        <f t="shared" si="1"/>
        <v>0.27000000000043656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107</v>
      </c>
      <c r="D104" s="1">
        <f>'PR-RAS'!E108</f>
        <v>150</v>
      </c>
      <c r="E104" s="1">
        <v>0</v>
      </c>
      <c r="F104" s="1">
        <v>0</v>
      </c>
      <c r="G104" s="2">
        <f t="shared" si="0"/>
        <v>41.920999999999999</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8649</v>
      </c>
      <c r="D107" s="1">
        <f>'PR-RAS'!E111</f>
        <v>15243.27</v>
      </c>
      <c r="E107" s="1">
        <v>0</v>
      </c>
      <c r="F107" s="1">
        <v>0</v>
      </c>
      <c r="G107" s="2">
        <f t="shared" si="0"/>
        <v>4148.3672399999996</v>
      </c>
      <c r="H107" s="2">
        <f t="shared" si="1"/>
        <v>0.27000000000043656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415047</v>
      </c>
      <c r="D108" s="1">
        <f>'PR-RAS'!E112</f>
        <v>134730.25</v>
      </c>
      <c r="E108" s="1">
        <v>0</v>
      </c>
      <c r="F108" s="1">
        <v>0</v>
      </c>
      <c r="G108" s="2">
        <f t="shared" si="0"/>
        <v>73242.302500000005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11250</v>
      </c>
      <c r="D109" s="1">
        <f>'PR-RAS'!E113</f>
        <v>0</v>
      </c>
      <c r="E109" s="1">
        <v>0</v>
      </c>
      <c r="F109" s="1">
        <v>0</v>
      </c>
      <c r="G109" s="2">
        <f t="shared" si="0"/>
        <v>1215</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312</v>
      </c>
      <c r="D110" s="1">
        <f>'PR-RAS'!E114</f>
        <v>1135.01</v>
      </c>
      <c r="E110" s="1">
        <v>0</v>
      </c>
      <c r="F110" s="1">
        <v>0</v>
      </c>
      <c r="G110" s="2">
        <f t="shared" si="0"/>
        <v>281.44018</v>
      </c>
      <c r="H110" s="2">
        <f t="shared" si="1"/>
        <v>9.9999999999909051E-3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41276</v>
      </c>
      <c r="D111" s="1">
        <f>'PR-RAS'!E115</f>
        <v>0</v>
      </c>
      <c r="E111" s="1">
        <v>0</v>
      </c>
      <c r="F111" s="1">
        <v>0</v>
      </c>
      <c r="G111" s="2">
        <f t="shared" si="0"/>
        <v>4540.3599999999997</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362209</v>
      </c>
      <c r="D113" s="1">
        <f>'PR-RAS'!E117</f>
        <v>133595.24</v>
      </c>
      <c r="E113" s="1">
        <v>0</v>
      </c>
      <c r="F113" s="1">
        <v>0</v>
      </c>
      <c r="G113" s="2">
        <f t="shared" si="0"/>
        <v>70492.741760000004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607261</v>
      </c>
      <c r="D116" s="1">
        <f>'PR-RAS'!E120</f>
        <v>745895.65</v>
      </c>
      <c r="E116" s="1">
        <v>0</v>
      </c>
      <c r="F116" s="1">
        <v>0</v>
      </c>
      <c r="G116" s="2">
        <f t="shared" si="0"/>
        <v>241391.01449999999</v>
      </c>
      <c r="H116" s="2">
        <f t="shared" si="1"/>
        <v>0.34999999997671694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6313</v>
      </c>
      <c r="D117" s="1">
        <f>'PR-RAS'!E121</f>
        <v>55769.39</v>
      </c>
      <c r="E117" s="1">
        <v>0</v>
      </c>
      <c r="F117" s="1">
        <v>0</v>
      </c>
      <c r="G117" s="2">
        <f t="shared" si="0"/>
        <v>13670.806480000001</v>
      </c>
      <c r="H117" s="2">
        <f t="shared" si="1"/>
        <v>0.38999999999941792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600948</v>
      </c>
      <c r="D118" s="1">
        <f>'PR-RAS'!E122</f>
        <v>690126.26</v>
      </c>
      <c r="E118" s="1">
        <v>0</v>
      </c>
      <c r="F118" s="1">
        <v>0</v>
      </c>
      <c r="G118" s="2">
        <f t="shared" si="0"/>
        <v>231800.46084000001</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21850</v>
      </c>
      <c r="D120" s="1">
        <f>'PR-RAS'!E124</f>
        <v>17088</v>
      </c>
      <c r="E120" s="1">
        <v>0</v>
      </c>
      <c r="F120" s="1">
        <v>0</v>
      </c>
      <c r="G120" s="2">
        <f t="shared" si="0"/>
        <v>6667.0940000000001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21850</v>
      </c>
      <c r="D124" s="1">
        <f>'PR-RAS'!E128</f>
        <v>17088</v>
      </c>
      <c r="E124" s="1">
        <v>0</v>
      </c>
      <c r="F124" s="1">
        <v>0</v>
      </c>
      <c r="G124" s="2">
        <f t="shared" si="0"/>
        <v>6891.1980000000003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21850</v>
      </c>
      <c r="D126" s="1">
        <f>'PR-RAS'!E130</f>
        <v>17088</v>
      </c>
      <c r="E126" s="1">
        <v>0</v>
      </c>
      <c r="F126" s="1">
        <v>0</v>
      </c>
      <c r="G126" s="2">
        <f t="shared" si="0"/>
        <v>7003.25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4857341</v>
      </c>
      <c r="D147" s="1">
        <f>'PR-RAS'!E151</f>
        <v>6225895.6000000006</v>
      </c>
      <c r="E147" s="1">
        <v>0</v>
      </c>
      <c r="F147" s="1">
        <v>0</v>
      </c>
      <c r="G147" s="2">
        <f t="shared" si="0"/>
        <v>2527133.3012000001</v>
      </c>
      <c r="H147" s="2">
        <f t="shared" si="1"/>
        <v>0.39999999944120646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902166</v>
      </c>
      <c r="D148" s="1">
        <f>'PR-RAS'!E152</f>
        <v>824387.84000000008</v>
      </c>
      <c r="E148" s="1">
        <v>0</v>
      </c>
      <c r="F148" s="1">
        <v>0</v>
      </c>
      <c r="G148" s="2">
        <f t="shared" si="0"/>
        <v>374988.42696000001</v>
      </c>
      <c r="H148" s="2">
        <f t="shared" si="1"/>
        <v>0.15999999991618097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745330</v>
      </c>
      <c r="D149" s="1">
        <f>'PR-RAS'!E153</f>
        <v>683079.68000000005</v>
      </c>
      <c r="E149" s="1">
        <v>0</v>
      </c>
      <c r="F149" s="1">
        <v>0</v>
      </c>
      <c r="G149" s="2">
        <f t="shared" si="0"/>
        <v>312500.42528000002</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745330</v>
      </c>
      <c r="D150" s="1">
        <f>'PR-RAS'!E154</f>
        <v>683079.68000000005</v>
      </c>
      <c r="E150" s="1">
        <v>0</v>
      </c>
      <c r="F150" s="1">
        <v>0</v>
      </c>
      <c r="G150" s="2">
        <f t="shared" si="0"/>
        <v>314611.91464000003</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33856</v>
      </c>
      <c r="D154" s="1">
        <f>'PR-RAS'!E158</f>
        <v>28600</v>
      </c>
      <c r="E154" s="1">
        <v>0</v>
      </c>
      <c r="F154" s="1">
        <v>0</v>
      </c>
      <c r="G154" s="2">
        <f t="shared" si="0"/>
        <v>13931.567999999999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122980</v>
      </c>
      <c r="D155" s="1">
        <f>'PR-RAS'!E159</f>
        <v>112708.16</v>
      </c>
      <c r="E155" s="1">
        <v>0</v>
      </c>
      <c r="F155" s="1">
        <v>0</v>
      </c>
      <c r="G155" s="2">
        <f t="shared" si="0"/>
        <v>53653.033280000003</v>
      </c>
      <c r="H155" s="2">
        <f t="shared" si="1"/>
        <v>0.16000000000349246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122980</v>
      </c>
      <c r="D157" s="1">
        <f>'PR-RAS'!E161</f>
        <v>112708.16</v>
      </c>
      <c r="E157" s="1">
        <v>0</v>
      </c>
      <c r="F157" s="1">
        <v>0</v>
      </c>
      <c r="G157" s="2">
        <f t="shared" si="0"/>
        <v>54349.825920000003</v>
      </c>
      <c r="H157" s="2">
        <f t="shared" si="1"/>
        <v>0.16000000000349246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1835459</v>
      </c>
      <c r="D159" s="1">
        <f>'PR-RAS'!E163</f>
        <v>1948422.6300000001</v>
      </c>
      <c r="E159" s="1">
        <v>0</v>
      </c>
      <c r="F159" s="1">
        <v>0</v>
      </c>
      <c r="G159" s="2">
        <f t="shared" si="0"/>
        <v>905704.07308</v>
      </c>
      <c r="H159" s="2">
        <f t="shared" si="1"/>
        <v>0.36999999987892807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57934</v>
      </c>
      <c r="D160" s="1">
        <f>'PR-RAS'!E164</f>
        <v>57848.65</v>
      </c>
      <c r="E160" s="1">
        <v>0</v>
      </c>
      <c r="F160" s="1">
        <v>0</v>
      </c>
      <c r="G160" s="2">
        <f t="shared" si="0"/>
        <v>27607.376699999997</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224</v>
      </c>
      <c r="E161" s="1">
        <v>0</v>
      </c>
      <c r="F161" s="1">
        <v>0</v>
      </c>
      <c r="G161" s="2">
        <f t="shared" si="0"/>
        <v>71.680000000000007</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52473</v>
      </c>
      <c r="D162" s="1">
        <f>'PR-RAS'!E166</f>
        <v>42906.15</v>
      </c>
      <c r="E162" s="1">
        <v>0</v>
      </c>
      <c r="F162" s="1">
        <v>0</v>
      </c>
      <c r="G162" s="2">
        <f t="shared" si="0"/>
        <v>22263.933299999997</v>
      </c>
      <c r="H162" s="2">
        <f t="shared" si="1"/>
        <v>0.15000000000145519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1149</v>
      </c>
      <c r="D163" s="1">
        <f>'PR-RAS'!E167</f>
        <v>7552.5</v>
      </c>
      <c r="E163" s="1">
        <v>0</v>
      </c>
      <c r="F163" s="1">
        <v>0</v>
      </c>
      <c r="G163" s="2">
        <f t="shared" si="0"/>
        <v>2633.1480000000001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4312</v>
      </c>
      <c r="D164" s="1">
        <f>'PR-RAS'!E168</f>
        <v>7166</v>
      </c>
      <c r="E164" s="1">
        <v>0</v>
      </c>
      <c r="F164" s="1">
        <v>0</v>
      </c>
      <c r="G164" s="2">
        <f t="shared" si="0"/>
        <v>3038.9720000000002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349307</v>
      </c>
      <c r="D165" s="1">
        <f>'PR-RAS'!E169</f>
        <v>474327.58</v>
      </c>
      <c r="E165" s="1">
        <v>0</v>
      </c>
      <c r="F165" s="1">
        <v>0</v>
      </c>
      <c r="G165" s="2">
        <f t="shared" si="0"/>
        <v>212865.79424000005</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36371</v>
      </c>
      <c r="D166" s="1">
        <f>'PR-RAS'!E170</f>
        <v>33674.949999999997</v>
      </c>
      <c r="E166" s="1">
        <v>0</v>
      </c>
      <c r="F166" s="1">
        <v>0</v>
      </c>
      <c r="G166" s="2">
        <f t="shared" si="0"/>
        <v>17113.948499999999</v>
      </c>
      <c r="H166" s="2">
        <f t="shared" si="1"/>
        <v>5.0000000002910383E-2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301304</v>
      </c>
      <c r="D168" s="1">
        <f>'PR-RAS'!E172</f>
        <v>429356.13</v>
      </c>
      <c r="E168" s="1">
        <v>0</v>
      </c>
      <c r="F168" s="1">
        <v>0</v>
      </c>
      <c r="G168" s="2">
        <f t="shared" si="0"/>
        <v>193722.71542000002</v>
      </c>
      <c r="H168" s="2">
        <f t="shared" si="1"/>
        <v>0.13000000000465661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2675</v>
      </c>
      <c r="D169" s="1">
        <f>'PR-RAS'!E173</f>
        <v>127.1</v>
      </c>
      <c r="E169" s="1">
        <v>0</v>
      </c>
      <c r="F169" s="1">
        <v>0</v>
      </c>
      <c r="G169" s="2">
        <f t="shared" si="0"/>
        <v>492.10559999999998</v>
      </c>
      <c r="H169" s="2">
        <f t="shared" si="1"/>
        <v>9.9999999999994316E-2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6967</v>
      </c>
      <c r="D170" s="1">
        <f>'PR-RAS'!E174</f>
        <v>11169.4</v>
      </c>
      <c r="E170" s="1">
        <v>0</v>
      </c>
      <c r="F170" s="1">
        <v>0</v>
      </c>
      <c r="G170" s="2">
        <f t="shared" si="0"/>
        <v>4952.6801999999998</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1990</v>
      </c>
      <c r="D172" s="1">
        <f>'PR-RAS'!E176</f>
        <v>0</v>
      </c>
      <c r="E172" s="1">
        <v>0</v>
      </c>
      <c r="F172" s="1">
        <v>0</v>
      </c>
      <c r="G172" s="2">
        <f t="shared" si="0"/>
        <v>340.29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1093411</v>
      </c>
      <c r="D173" s="1">
        <f>'PR-RAS'!E177</f>
        <v>1273184.1200000001</v>
      </c>
      <c r="E173" s="1">
        <v>0</v>
      </c>
      <c r="F173" s="1">
        <v>0</v>
      </c>
      <c r="G173" s="2">
        <f t="shared" si="0"/>
        <v>626042.02928000002</v>
      </c>
      <c r="H173" s="2">
        <f t="shared" si="1"/>
        <v>0.12000000011175871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48858</v>
      </c>
      <c r="D174" s="1">
        <f>'PR-RAS'!E178</f>
        <v>49581.2</v>
      </c>
      <c r="E174" s="1">
        <v>0</v>
      </c>
      <c r="F174" s="1">
        <v>0</v>
      </c>
      <c r="G174" s="2">
        <f t="shared" si="0"/>
        <v>25607.529199999997</v>
      </c>
      <c r="H174" s="2">
        <f t="shared" si="1"/>
        <v>0.19999999999708962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566242</v>
      </c>
      <c r="D175" s="1">
        <f>'PR-RAS'!E179</f>
        <v>648762.65</v>
      </c>
      <c r="E175" s="1">
        <v>0</v>
      </c>
      <c r="F175" s="1">
        <v>0</v>
      </c>
      <c r="G175" s="2">
        <f t="shared" si="0"/>
        <v>324295.51019999996</v>
      </c>
      <c r="H175" s="2">
        <f t="shared" si="1"/>
        <v>0.34999999997671694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31833</v>
      </c>
      <c r="D176" s="1">
        <f>'PR-RAS'!E180</f>
        <v>60084.98</v>
      </c>
      <c r="E176" s="1">
        <v>0</v>
      </c>
      <c r="F176" s="1">
        <v>0</v>
      </c>
      <c r="G176" s="2">
        <f t="shared" si="0"/>
        <v>26600.518000000004</v>
      </c>
      <c r="H176" s="2">
        <f t="shared" si="1"/>
        <v>1.9999999996798579E-2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171914</v>
      </c>
      <c r="D177" s="1">
        <f>'PR-RAS'!E181</f>
        <v>165521.04</v>
      </c>
      <c r="E177" s="1">
        <v>0</v>
      </c>
      <c r="F177" s="1">
        <v>0</v>
      </c>
      <c r="G177" s="2">
        <f t="shared" si="0"/>
        <v>88520.270080000002</v>
      </c>
      <c r="H177" s="2">
        <f t="shared" si="1"/>
        <v>4.0000000008149073E-2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6742</v>
      </c>
      <c r="D178" s="1">
        <f>'PR-RAS'!E182</f>
        <v>4500</v>
      </c>
      <c r="E178" s="1">
        <v>0</v>
      </c>
      <c r="F178" s="1">
        <v>0</v>
      </c>
      <c r="G178" s="2">
        <f t="shared" si="0"/>
        <v>2786.3339999999998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15625</v>
      </c>
      <c r="D179" s="1">
        <f>'PR-RAS'!E183</f>
        <v>38350.629999999997</v>
      </c>
      <c r="E179" s="1">
        <v>0</v>
      </c>
      <c r="F179" s="1">
        <v>0</v>
      </c>
      <c r="G179" s="2">
        <f t="shared" si="0"/>
        <v>16434.074279999997</v>
      </c>
      <c r="H179" s="2">
        <f t="shared" si="1"/>
        <v>0.37000000000261934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131069</v>
      </c>
      <c r="D180" s="1">
        <f>'PR-RAS'!E184</f>
        <v>141220.54999999999</v>
      </c>
      <c r="E180" s="1">
        <v>0</v>
      </c>
      <c r="F180" s="1">
        <v>0</v>
      </c>
      <c r="G180" s="2">
        <f t="shared" si="0"/>
        <v>74018.3079</v>
      </c>
      <c r="H180" s="2">
        <f t="shared" si="1"/>
        <v>0.45000000001164153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69011</v>
      </c>
      <c r="D181" s="1">
        <f>'PR-RAS'!E185</f>
        <v>101662.5</v>
      </c>
      <c r="E181" s="1">
        <v>0</v>
      </c>
      <c r="F181" s="1">
        <v>0</v>
      </c>
      <c r="G181" s="2">
        <f t="shared" si="0"/>
        <v>49020.479999999996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52117</v>
      </c>
      <c r="D182" s="1">
        <f>'PR-RAS'!E186</f>
        <v>63500.57</v>
      </c>
      <c r="E182" s="1">
        <v>0</v>
      </c>
      <c r="F182" s="1">
        <v>0</v>
      </c>
      <c r="G182" s="2">
        <f t="shared" si="0"/>
        <v>32420.38334</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334807</v>
      </c>
      <c r="D184" s="1">
        <f>'PR-RAS'!E188</f>
        <v>143062.28</v>
      </c>
      <c r="E184" s="1">
        <v>0</v>
      </c>
      <c r="F184" s="1">
        <v>0</v>
      </c>
      <c r="G184" s="2">
        <f t="shared" si="0"/>
        <v>113630.47548000001</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274791</v>
      </c>
      <c r="D185" s="1">
        <f>'PR-RAS'!E189</f>
        <v>44702.5</v>
      </c>
      <c r="E185" s="1">
        <v>0</v>
      </c>
      <c r="F185" s="1">
        <v>0</v>
      </c>
      <c r="G185" s="2">
        <f t="shared" si="0"/>
        <v>67012.063999999998</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6103</v>
      </c>
      <c r="D186" s="1">
        <f>'PR-RAS'!E190</f>
        <v>6053.78</v>
      </c>
      <c r="E186" s="1">
        <v>0</v>
      </c>
      <c r="F186" s="1">
        <v>0</v>
      </c>
      <c r="G186" s="2">
        <f t="shared" si="0"/>
        <v>3368.9535999999994</v>
      </c>
      <c r="H186" s="2">
        <f t="shared" si="1"/>
        <v>0.22000000000025466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27947</v>
      </c>
      <c r="D187" s="1">
        <f>'PR-RAS'!E191</f>
        <v>56472.47</v>
      </c>
      <c r="E187" s="1">
        <v>0</v>
      </c>
      <c r="F187" s="1">
        <v>0</v>
      </c>
      <c r="G187" s="2">
        <f t="shared" si="0"/>
        <v>26205.900840000002</v>
      </c>
      <c r="H187" s="2">
        <f t="shared" si="1"/>
        <v>0.47000000000116415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15840</v>
      </c>
      <c r="D188" s="1">
        <f>'PR-RAS'!E192</f>
        <v>25440.28</v>
      </c>
      <c r="E188" s="1">
        <v>0</v>
      </c>
      <c r="F188" s="1">
        <v>0</v>
      </c>
      <c r="G188" s="2">
        <f t="shared" si="0"/>
        <v>12476.744719999999</v>
      </c>
      <c r="H188" s="2">
        <f t="shared" si="1"/>
        <v>0.27999999999883585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9090</v>
      </c>
      <c r="D189" s="1">
        <f>'PR-RAS'!E193</f>
        <v>8193.25</v>
      </c>
      <c r="E189" s="1">
        <v>0</v>
      </c>
      <c r="F189" s="1">
        <v>0</v>
      </c>
      <c r="G189" s="2">
        <f t="shared" si="0"/>
        <v>4789.5820000000003</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1036</v>
      </c>
      <c r="D191" s="1">
        <f>'PR-RAS'!E195</f>
        <v>2200</v>
      </c>
      <c r="E191" s="1">
        <v>0</v>
      </c>
      <c r="F191" s="1">
        <v>0</v>
      </c>
      <c r="G191" s="2">
        <f t="shared" si="0"/>
        <v>1032.8399999999999</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34016</v>
      </c>
      <c r="D192" s="1">
        <f>'PR-RAS'!E196</f>
        <v>24194.9</v>
      </c>
      <c r="E192" s="1">
        <v>0</v>
      </c>
      <c r="F192" s="1">
        <v>0</v>
      </c>
      <c r="G192" s="2">
        <f t="shared" si="0"/>
        <v>15739.507800000001</v>
      </c>
      <c r="H192" s="2">
        <f t="shared" si="1"/>
        <v>9.9999999998544808E-2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34016</v>
      </c>
      <c r="D206" s="1">
        <f>'PR-RAS'!E210</f>
        <v>24194.9</v>
      </c>
      <c r="E206" s="1">
        <v>0</v>
      </c>
      <c r="F206" s="1">
        <v>0</v>
      </c>
      <c r="G206" s="2">
        <f t="shared" si="0"/>
        <v>16893.188999999998</v>
      </c>
      <c r="H206" s="2">
        <f t="shared" si="1"/>
        <v>9.9999999998544808E-2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33911</v>
      </c>
      <c r="D207" s="1">
        <f>'PR-RAS'!E211</f>
        <v>24194.9</v>
      </c>
      <c r="E207" s="1">
        <v>0</v>
      </c>
      <c r="F207" s="1">
        <v>0</v>
      </c>
      <c r="G207" s="2">
        <f t="shared" si="0"/>
        <v>16953.964799999998</v>
      </c>
      <c r="H207" s="2">
        <f t="shared" si="1"/>
        <v>9.9999999998544808E-2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105</v>
      </c>
      <c r="D209" s="1">
        <f>'PR-RAS'!E213</f>
        <v>0</v>
      </c>
      <c r="E209" s="1">
        <v>0</v>
      </c>
      <c r="F209" s="1">
        <v>0</v>
      </c>
      <c r="G209" s="2">
        <f t="shared" si="0"/>
        <v>21.84</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35565</v>
      </c>
      <c r="D211" s="1">
        <f>'PR-RAS'!E215</f>
        <v>32347.26</v>
      </c>
      <c r="E211" s="1">
        <v>0</v>
      </c>
      <c r="F211" s="1">
        <v>0</v>
      </c>
      <c r="G211" s="2">
        <f t="shared" si="0"/>
        <v>21054.499199999998</v>
      </c>
      <c r="H211" s="2">
        <f t="shared" si="1"/>
        <v>0.25999999999839929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35565</v>
      </c>
      <c r="D215" s="1">
        <f>'PR-RAS'!E219</f>
        <v>32347.26</v>
      </c>
      <c r="E215" s="1">
        <v>0</v>
      </c>
      <c r="F215" s="1">
        <v>0</v>
      </c>
      <c r="G215" s="2">
        <f t="shared" si="0"/>
        <v>21455.537279999997</v>
      </c>
      <c r="H215" s="2">
        <f t="shared" si="1"/>
        <v>0.25999999999839929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35565</v>
      </c>
      <c r="D218" s="1">
        <f>'PR-RAS'!E222</f>
        <v>32347.26</v>
      </c>
      <c r="E218" s="1">
        <v>0</v>
      </c>
      <c r="F218" s="1">
        <v>0</v>
      </c>
      <c r="G218" s="2">
        <f t="shared" si="0"/>
        <v>21756.315839999999</v>
      </c>
      <c r="H218" s="2">
        <f t="shared" si="1"/>
        <v>0.25999999999839929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1019772</v>
      </c>
      <c r="D220" s="1">
        <f>'PR-RAS'!E224</f>
        <v>2535993.69</v>
      </c>
      <c r="E220" s="1">
        <v>0</v>
      </c>
      <c r="F220" s="1">
        <v>0</v>
      </c>
      <c r="G220" s="2">
        <f t="shared" si="0"/>
        <v>1334095.30422</v>
      </c>
      <c r="H220" s="2">
        <f t="shared" si="1"/>
        <v>0.31000000005587935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1019772</v>
      </c>
      <c r="D232" s="1">
        <f>'PR-RAS'!E236</f>
        <v>2535993.69</v>
      </c>
      <c r="E232" s="1">
        <v>0</v>
      </c>
      <c r="F232" s="1">
        <v>0</v>
      </c>
      <c r="G232" s="2">
        <f t="shared" si="0"/>
        <v>1407196.4167800001</v>
      </c>
      <c r="H232" s="2">
        <f t="shared" si="1"/>
        <v>0.31000000005587935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419772</v>
      </c>
      <c r="D233" s="1">
        <f>'PR-RAS'!E237</f>
        <v>595788.93000000005</v>
      </c>
      <c r="E233" s="1">
        <v>0</v>
      </c>
      <c r="F233" s="1">
        <v>0</v>
      </c>
      <c r="G233" s="2">
        <f t="shared" si="0"/>
        <v>373833.16752000002</v>
      </c>
      <c r="H233" s="2">
        <f t="shared" si="1"/>
        <v>6.9999999948777258E-2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600000</v>
      </c>
      <c r="D234" s="1">
        <f>'PR-RAS'!E238</f>
        <v>1940204.76</v>
      </c>
      <c r="E234" s="1">
        <v>0</v>
      </c>
      <c r="F234" s="1">
        <v>0</v>
      </c>
      <c r="G234" s="2">
        <f t="shared" si="0"/>
        <v>1043935.41816</v>
      </c>
      <c r="H234" s="2">
        <f t="shared" si="1"/>
        <v>0.23999999999068677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302396</v>
      </c>
      <c r="D248" s="1">
        <f>'PR-RAS'!E252</f>
        <v>312179.54000000004</v>
      </c>
      <c r="E248" s="1">
        <v>0</v>
      </c>
      <c r="F248" s="1">
        <v>0</v>
      </c>
      <c r="G248" s="2">
        <f t="shared" si="0"/>
        <v>228908.50476000001</v>
      </c>
      <c r="H248" s="2">
        <f t="shared" si="1"/>
        <v>0.4599999999627471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302396</v>
      </c>
      <c r="D255" s="1">
        <f>'PR-RAS'!E259</f>
        <v>312179.54000000004</v>
      </c>
      <c r="E255" s="1">
        <v>0</v>
      </c>
      <c r="F255" s="1">
        <v>0</v>
      </c>
      <c r="G255" s="2">
        <f t="shared" si="0"/>
        <v>235395.79032000003</v>
      </c>
      <c r="H255" s="2">
        <f t="shared" si="1"/>
        <v>0.4599999999627471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86357</v>
      </c>
      <c r="D256" s="1">
        <f>'PR-RAS'!E260</f>
        <v>112200</v>
      </c>
      <c r="E256" s="1">
        <v>0</v>
      </c>
      <c r="F256" s="1">
        <v>0</v>
      </c>
      <c r="G256" s="2">
        <f t="shared" si="0"/>
        <v>79243.035000000003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216039</v>
      </c>
      <c r="D257" s="1">
        <f>'PR-RAS'!E261</f>
        <v>199979.54</v>
      </c>
      <c r="E257" s="1">
        <v>0</v>
      </c>
      <c r="F257" s="1">
        <v>0</v>
      </c>
      <c r="G257" s="2">
        <f t="shared" si="0"/>
        <v>157695.50848000002</v>
      </c>
      <c r="H257" s="2">
        <f t="shared" si="1"/>
        <v>0.45999999999185093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727967</v>
      </c>
      <c r="D259" s="1">
        <f>'PR-RAS'!E263</f>
        <v>548369.74</v>
      </c>
      <c r="E259" s="1">
        <v>0</v>
      </c>
      <c r="F259" s="1">
        <v>0</v>
      </c>
      <c r="G259" s="2">
        <f t="shared" si="0"/>
        <v>470774.27184</v>
      </c>
      <c r="H259" s="2">
        <f t="shared" si="1"/>
        <v>0.26000000000931323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391848</v>
      </c>
      <c r="D260" s="1">
        <f>'PR-RAS'!E264</f>
        <v>324609.24</v>
      </c>
      <c r="E260" s="1">
        <v>0</v>
      </c>
      <c r="F260" s="1">
        <v>0</v>
      </c>
      <c r="G260" s="2">
        <f t="shared" si="0"/>
        <v>269636.21831999999</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391848</v>
      </c>
      <c r="D261" s="1">
        <f>'PR-RAS'!E265</f>
        <v>324609.24</v>
      </c>
      <c r="E261" s="1">
        <v>0</v>
      </c>
      <c r="F261" s="1">
        <v>0</v>
      </c>
      <c r="G261" s="2">
        <f t="shared" si="0"/>
        <v>270677.28480000002</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296146</v>
      </c>
      <c r="D264" s="1">
        <f>'PR-RAS'!E268</f>
        <v>211000</v>
      </c>
      <c r="E264" s="1">
        <v>0</v>
      </c>
      <c r="F264" s="1">
        <v>0</v>
      </c>
      <c r="G264" s="2">
        <f t="shared" si="0"/>
        <v>188872.39800000002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296146</v>
      </c>
      <c r="D265" s="1">
        <f>'PR-RAS'!E269</f>
        <v>211000</v>
      </c>
      <c r="E265" s="1">
        <v>0</v>
      </c>
      <c r="F265" s="1">
        <v>0</v>
      </c>
      <c r="G265" s="2">
        <f t="shared" ref="G265:G521" si="8">(B265/1000)*(C265*1+D265*2)</f>
        <v>189590.54399999999</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39973</v>
      </c>
      <c r="D275" s="1">
        <f>'PR-RAS'!E279</f>
        <v>12760.5</v>
      </c>
      <c r="E275" s="1">
        <v>0</v>
      </c>
      <c r="F275" s="1">
        <v>0</v>
      </c>
      <c r="G275" s="2">
        <f t="shared" si="8"/>
        <v>17945.356</v>
      </c>
      <c r="H275" s="2">
        <f t="shared" si="9"/>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39973</v>
      </c>
      <c r="D276" s="1">
        <f>'PR-RAS'!E280</f>
        <v>12760.5</v>
      </c>
      <c r="E276" s="1">
        <v>0</v>
      </c>
      <c r="F276" s="1">
        <v>0</v>
      </c>
      <c r="G276" s="2">
        <f t="shared" si="8"/>
        <v>18010.850000000002</v>
      </c>
      <c r="H276" s="2">
        <f t="shared" si="9"/>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4857341</v>
      </c>
      <c r="D285" s="1">
        <f>'PR-RAS'!E289</f>
        <v>6225895.6000000006</v>
      </c>
      <c r="E285" s="1">
        <v>0</v>
      </c>
      <c r="F285" s="1">
        <v>0</v>
      </c>
      <c r="G285" s="2">
        <f t="shared" si="8"/>
        <v>4915793.5448000003</v>
      </c>
      <c r="H285" s="2">
        <f t="shared" si="9"/>
        <v>0.39999999944120646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2962210</v>
      </c>
      <c r="D286" s="1">
        <f>'PR-RAS'!E290</f>
        <v>2187092.5099999988</v>
      </c>
      <c r="E286" s="1">
        <v>0</v>
      </c>
      <c r="F286" s="1">
        <v>0</v>
      </c>
      <c r="G286" s="2">
        <f t="shared" si="8"/>
        <v>2090872.5806999991</v>
      </c>
      <c r="H286" s="2">
        <f t="shared" si="9"/>
        <v>0.49000000115483999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1244783</v>
      </c>
      <c r="D288" s="1">
        <f>'PR-RAS'!E292</f>
        <v>2303759.89</v>
      </c>
      <c r="E288" s="1">
        <v>0</v>
      </c>
      <c r="F288" s="1">
        <v>0</v>
      </c>
      <c r="G288" s="2">
        <f t="shared" si="8"/>
        <v>1679610.8978599999</v>
      </c>
      <c r="H288" s="2">
        <f t="shared" si="9"/>
        <v>0.10999999986961484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744647</v>
      </c>
      <c r="D290" s="1">
        <f>'PR-RAS'!E294</f>
        <v>794739.75</v>
      </c>
      <c r="E290" s="1">
        <v>0</v>
      </c>
      <c r="F290" s="1">
        <v>0</v>
      </c>
      <c r="G290" s="2">
        <f t="shared" si="8"/>
        <v>674562.55849999993</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2800</v>
      </c>
      <c r="D293" s="1">
        <f>'PR-RAS'!E298</f>
        <v>6812.6</v>
      </c>
      <c r="E293" s="1">
        <v>0</v>
      </c>
      <c r="F293" s="1">
        <v>0</v>
      </c>
      <c r="G293" s="2">
        <f t="shared" si="8"/>
        <v>4796.1584000000003</v>
      </c>
      <c r="H293" s="2">
        <f t="shared" si="9"/>
        <v>0.3999999999996362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2800</v>
      </c>
      <c r="D294" s="1">
        <f>'PR-RAS'!E299</f>
        <v>6812.6</v>
      </c>
      <c r="E294" s="1">
        <v>0</v>
      </c>
      <c r="F294" s="1">
        <v>0</v>
      </c>
      <c r="G294" s="2">
        <f t="shared" si="8"/>
        <v>4812.5835999999999</v>
      </c>
      <c r="H294" s="2">
        <f t="shared" si="9"/>
        <v>0.3999999999996362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2800</v>
      </c>
      <c r="D295" s="1">
        <f>'PR-RAS'!E300</f>
        <v>6812.6</v>
      </c>
      <c r="E295" s="1">
        <v>0</v>
      </c>
      <c r="F295" s="1">
        <v>0</v>
      </c>
      <c r="G295" s="2">
        <f t="shared" si="8"/>
        <v>4829.0087999999996</v>
      </c>
      <c r="H295" s="2">
        <f t="shared" si="9"/>
        <v>0.3999999999996362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2800</v>
      </c>
      <c r="D296" s="1">
        <f>'PR-RAS'!E301</f>
        <v>6812.6</v>
      </c>
      <c r="E296" s="1">
        <v>0</v>
      </c>
      <c r="F296" s="1">
        <v>0</v>
      </c>
      <c r="G296" s="2">
        <f t="shared" si="8"/>
        <v>4845.4340000000002</v>
      </c>
      <c r="H296" s="2">
        <f t="shared" si="9"/>
        <v>0.3999999999996362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1763233</v>
      </c>
      <c r="D345" s="1">
        <f>'PR-RAS'!E350</f>
        <v>558448.39</v>
      </c>
      <c r="E345" s="1">
        <v>0</v>
      </c>
      <c r="F345" s="1">
        <v>0</v>
      </c>
      <c r="G345" s="2">
        <f t="shared" si="8"/>
        <v>990764.64431999996</v>
      </c>
      <c r="H345" s="2">
        <f t="shared" si="9"/>
        <v>0.39000000001396984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1763233</v>
      </c>
      <c r="D358" s="1">
        <f>'PR-RAS'!E363</f>
        <v>558448.39</v>
      </c>
      <c r="E358" s="1">
        <v>0</v>
      </c>
      <c r="F358" s="1">
        <v>0</v>
      </c>
      <c r="G358" s="2">
        <f t="shared" si="8"/>
        <v>1028206.33146</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1060179</v>
      </c>
      <c r="D359" s="1">
        <f>'PR-RAS'!E364</f>
        <v>492417.64</v>
      </c>
      <c r="E359" s="1">
        <v>0</v>
      </c>
      <c r="F359" s="1">
        <v>0</v>
      </c>
      <c r="G359" s="2">
        <f t="shared" si="8"/>
        <v>732115.11223999993</v>
      </c>
      <c r="H359" s="2">
        <f t="shared" si="9"/>
        <v>0.35999999998603016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176406</v>
      </c>
      <c r="D361" s="1">
        <f>'PR-RAS'!E366</f>
        <v>51612.89</v>
      </c>
      <c r="E361" s="1">
        <v>0</v>
      </c>
      <c r="F361" s="1">
        <v>0</v>
      </c>
      <c r="G361" s="2">
        <f t="shared" si="8"/>
        <v>100667.44080000001</v>
      </c>
      <c r="H361" s="2">
        <f t="shared" si="9"/>
        <v>0.11000000000058208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728650</v>
      </c>
      <c r="D362" s="1">
        <f>'PR-RAS'!E367</f>
        <v>174296.44</v>
      </c>
      <c r="E362" s="1">
        <v>0</v>
      </c>
      <c r="F362" s="1">
        <v>0</v>
      </c>
      <c r="G362" s="2">
        <f t="shared" si="8"/>
        <v>388884.67967999994</v>
      </c>
      <c r="H362" s="2">
        <f t="shared" si="9"/>
        <v>0.44000000000232831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155123</v>
      </c>
      <c r="D363" s="1">
        <f>'PR-RAS'!E368</f>
        <v>266508.31</v>
      </c>
      <c r="E363" s="1">
        <v>0</v>
      </c>
      <c r="F363" s="1">
        <v>0</v>
      </c>
      <c r="G363" s="2">
        <f t="shared" si="8"/>
        <v>249106.54243999999</v>
      </c>
      <c r="H363" s="2">
        <f t="shared" si="9"/>
        <v>0.30999999999767169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703054</v>
      </c>
      <c r="D364" s="1">
        <f>'PR-RAS'!E369</f>
        <v>22905.75</v>
      </c>
      <c r="E364" s="1">
        <v>0</v>
      </c>
      <c r="F364" s="1">
        <v>0</v>
      </c>
      <c r="G364" s="2">
        <f t="shared" si="8"/>
        <v>271838.1765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2269</v>
      </c>
      <c r="D365" s="1">
        <f>'PR-RAS'!E370</f>
        <v>22905.75</v>
      </c>
      <c r="E365" s="1">
        <v>0</v>
      </c>
      <c r="F365" s="1">
        <v>0</v>
      </c>
      <c r="G365" s="2">
        <f t="shared" si="8"/>
        <v>17501.302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563</v>
      </c>
      <c r="D366" s="1">
        <f>'PR-RAS'!E371</f>
        <v>0</v>
      </c>
      <c r="E366" s="1">
        <v>0</v>
      </c>
      <c r="F366" s="1">
        <v>0</v>
      </c>
      <c r="G366" s="2">
        <f t="shared" si="8"/>
        <v>205.495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700222</v>
      </c>
      <c r="D371" s="1">
        <f>'PR-RAS'!E376</f>
        <v>0</v>
      </c>
      <c r="E371" s="1">
        <v>0</v>
      </c>
      <c r="F371" s="1">
        <v>0</v>
      </c>
      <c r="G371" s="2">
        <f t="shared" si="8"/>
        <v>259082.13999999998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43125</v>
      </c>
      <c r="E386" s="1">
        <v>0</v>
      </c>
      <c r="F386" s="1">
        <v>0</v>
      </c>
      <c r="G386" s="2">
        <f t="shared" si="8"/>
        <v>33206.25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43125</v>
      </c>
      <c r="E388" s="1">
        <v>0</v>
      </c>
      <c r="F388" s="1">
        <v>0</v>
      </c>
      <c r="G388" s="2">
        <f t="shared" si="8"/>
        <v>33378.75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1760433</v>
      </c>
      <c r="D403" s="1">
        <f>'PR-RAS'!E408</f>
        <v>551635.79</v>
      </c>
      <c r="E403" s="1">
        <v>0</v>
      </c>
      <c r="F403" s="1">
        <v>0</v>
      </c>
      <c r="G403" s="2">
        <f t="shared" si="8"/>
        <v>1151209.2411600002</v>
      </c>
      <c r="H403" s="2">
        <f t="shared" si="9"/>
        <v>0.2099999999627471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7822351</v>
      </c>
      <c r="D407" s="1">
        <f>'PR-RAS'!E412</f>
        <v>8419800.709999999</v>
      </c>
      <c r="E407" s="1">
        <v>0</v>
      </c>
      <c r="F407" s="1">
        <v>0</v>
      </c>
      <c r="G407" s="2">
        <f t="shared" si="8"/>
        <v>10012752.68252</v>
      </c>
      <c r="H407" s="2">
        <f t="shared" si="9"/>
        <v>0.29000000096857548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6620574</v>
      </c>
      <c r="D408" s="1">
        <f>'PR-RAS'!E413</f>
        <v>6784343.9900000002</v>
      </c>
      <c r="E408" s="1">
        <v>0</v>
      </c>
      <c r="F408" s="1">
        <v>0</v>
      </c>
      <c r="G408" s="2">
        <f t="shared" si="8"/>
        <v>8217029.62586</v>
      </c>
      <c r="H408" s="2">
        <f t="shared" si="9"/>
        <v>9.9999997764825821E-3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1201777</v>
      </c>
      <c r="D409" s="1">
        <f>'PR-RAS'!E414</f>
        <v>1635456.7199999988</v>
      </c>
      <c r="E409" s="1">
        <v>0</v>
      </c>
      <c r="F409" s="1">
        <v>0</v>
      </c>
      <c r="G409" s="2">
        <f t="shared" si="8"/>
        <v>1824857.6995199989</v>
      </c>
      <c r="H409" s="2">
        <f t="shared" si="9"/>
        <v>0.2800000011920929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1244783</v>
      </c>
      <c r="D411" s="1">
        <f>'PR-RAS'!E416</f>
        <v>2303759.89</v>
      </c>
      <c r="E411" s="1">
        <v>0</v>
      </c>
      <c r="F411" s="1">
        <v>0</v>
      </c>
      <c r="G411" s="2">
        <f t="shared" si="8"/>
        <v>2399444.1398</v>
      </c>
      <c r="H411" s="2">
        <f t="shared" si="9"/>
        <v>0.10999999986961484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744647</v>
      </c>
      <c r="D413" s="1">
        <f>'PR-RAS'!E418</f>
        <v>794739.75</v>
      </c>
      <c r="E413" s="1">
        <v>0</v>
      </c>
      <c r="F413" s="1">
        <v>0</v>
      </c>
      <c r="G413" s="2">
        <f t="shared" si="8"/>
        <v>961660.1179999999</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142800</v>
      </c>
      <c r="D522" s="1">
        <f>'PR-RAS'!E528</f>
        <v>0</v>
      </c>
      <c r="E522" s="1">
        <v>0</v>
      </c>
      <c r="F522" s="1">
        <v>0</v>
      </c>
      <c r="G522" s="2">
        <f t="shared" ref="G522:G809" si="10">(B522/1000)*(C522*1+D522*2)</f>
        <v>74398.8</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142800</v>
      </c>
      <c r="D574" s="1">
        <f>'PR-RAS'!E580</f>
        <v>0</v>
      </c>
      <c r="E574" s="1">
        <v>0</v>
      </c>
      <c r="F574" s="1">
        <v>0</v>
      </c>
      <c r="G574" s="2">
        <f t="shared" si="10"/>
        <v>81824.399999999994</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142800</v>
      </c>
      <c r="D579" s="1">
        <f>'PR-RAS'!E585</f>
        <v>0</v>
      </c>
      <c r="E579" s="1">
        <v>0</v>
      </c>
      <c r="F579" s="1">
        <v>0</v>
      </c>
      <c r="G579" s="2">
        <f t="shared" si="10"/>
        <v>82538.399999999994</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142800</v>
      </c>
      <c r="D580" s="1">
        <f>'PR-RAS'!E586</f>
        <v>0</v>
      </c>
      <c r="E580" s="1">
        <v>0</v>
      </c>
      <c r="F580" s="1">
        <v>0</v>
      </c>
      <c r="G580" s="2">
        <f t="shared" si="10"/>
        <v>82681.2</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142800</v>
      </c>
      <c r="D630" s="1">
        <f>'PR-RAS'!E636</f>
        <v>0</v>
      </c>
      <c r="E630" s="1">
        <v>0</v>
      </c>
      <c r="F630" s="1">
        <v>0</v>
      </c>
      <c r="G630" s="2">
        <f t="shared" si="10"/>
        <v>89821.2</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7822351</v>
      </c>
      <c r="D633" s="1">
        <f>'PR-RAS'!E639</f>
        <v>8419800.709999999</v>
      </c>
      <c r="E633" s="1">
        <v>0</v>
      </c>
      <c r="F633" s="1">
        <v>0</v>
      </c>
      <c r="G633" s="2">
        <f t="shared" si="10"/>
        <v>15586353.929439999</v>
      </c>
      <c r="H633" s="2">
        <f t="shared" si="11"/>
        <v>0.29000000096857548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6763374</v>
      </c>
      <c r="D634" s="1">
        <f>'PR-RAS'!E640</f>
        <v>6784343.9900000002</v>
      </c>
      <c r="E634" s="1">
        <v>0</v>
      </c>
      <c r="F634" s="1">
        <v>0</v>
      </c>
      <c r="G634" s="2">
        <f t="shared" si="10"/>
        <v>12870195.233340001</v>
      </c>
      <c r="H634" s="2">
        <f t="shared" si="11"/>
        <v>9.9999997764825821E-3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1058977</v>
      </c>
      <c r="D635" s="1">
        <f>'PR-RAS'!E641</f>
        <v>1635456.7199999988</v>
      </c>
      <c r="E635" s="1">
        <v>0</v>
      </c>
      <c r="F635" s="1">
        <v>0</v>
      </c>
      <c r="G635" s="2">
        <f t="shared" si="10"/>
        <v>2745150.5389599986</v>
      </c>
      <c r="H635" s="2">
        <f t="shared" si="11"/>
        <v>0.2800000011920929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1244783</v>
      </c>
      <c r="D637" s="1">
        <f>'PR-RAS'!E643</f>
        <v>2303759.89</v>
      </c>
      <c r="E637" s="1">
        <v>0</v>
      </c>
      <c r="F637" s="1">
        <v>0</v>
      </c>
      <c r="G637" s="2">
        <f t="shared" si="10"/>
        <v>3722064.5680800001</v>
      </c>
      <c r="H637" s="2">
        <f t="shared" si="11"/>
        <v>0.10999999986961484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2303760</v>
      </c>
      <c r="D639" s="1">
        <f>'PR-RAS'!E645</f>
        <v>3939216.6099999989</v>
      </c>
      <c r="E639" s="1">
        <v>0</v>
      </c>
      <c r="F639" s="1">
        <v>0</v>
      </c>
      <c r="G639" s="2">
        <f t="shared" si="10"/>
        <v>6496239.2743599992</v>
      </c>
      <c r="H639" s="2">
        <f t="shared" si="11"/>
        <v>0.39000000106170774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2678323</v>
      </c>
      <c r="D642" s="1">
        <f>'PR-RAS'!E649</f>
        <v>3719085.38</v>
      </c>
      <c r="E642" s="1">
        <v>0</v>
      </c>
      <c r="F642" s="1">
        <v>0</v>
      </c>
      <c r="G642" s="2">
        <f t="shared" si="10"/>
        <v>6484672.5001600003</v>
      </c>
      <c r="H642" s="2">
        <f t="shared" si="11"/>
        <v>0.37999999988824129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2158932</v>
      </c>
      <c r="D643" s="1">
        <f>'PR-RAS'!E650</f>
        <v>2792100.55</v>
      </c>
      <c r="E643" s="1">
        <v>0</v>
      </c>
      <c r="F643" s="1">
        <v>0</v>
      </c>
      <c r="G643" s="2">
        <f t="shared" si="10"/>
        <v>4971091.4501999998</v>
      </c>
      <c r="H643" s="2">
        <f t="shared" si="11"/>
        <v>0.45000000018626451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2300701</v>
      </c>
      <c r="D644" s="1">
        <f>'PR-RAS'!E651</f>
        <v>2292353.7000000002</v>
      </c>
      <c r="E644" s="1">
        <v>0</v>
      </c>
      <c r="F644" s="1">
        <v>0</v>
      </c>
      <c r="G644" s="2">
        <f t="shared" si="10"/>
        <v>4427317.6012000004</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2536554</v>
      </c>
      <c r="D645" s="1">
        <f>'PR-RAS'!E652</f>
        <v>4218832.2299999995</v>
      </c>
      <c r="E645" s="1">
        <v>0</v>
      </c>
      <c r="F645" s="1">
        <v>0</v>
      </c>
      <c r="G645" s="2">
        <f t="shared" si="10"/>
        <v>7067396.6882399991</v>
      </c>
      <c r="H645" s="2">
        <f t="shared" si="11"/>
        <v>0.22999999951571226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5</v>
      </c>
      <c r="E646" s="1">
        <v>0</v>
      </c>
      <c r="F646" s="1">
        <v>0</v>
      </c>
      <c r="G646" s="2">
        <f t="shared" si="10"/>
        <v>10.32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5</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86556</v>
      </c>
      <c r="D651" s="1">
        <f>'PR-RAS'!E658</f>
        <v>86791.15</v>
      </c>
      <c r="E651" s="1">
        <v>0</v>
      </c>
      <c r="F651" s="1">
        <v>0</v>
      </c>
      <c r="G651" s="2">
        <f t="shared" si="10"/>
        <v>169089.89499999999</v>
      </c>
      <c r="H651" s="2">
        <f t="shared" si="11"/>
        <v>0.14999999999417923</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2786279</v>
      </c>
      <c r="D654" s="1">
        <f>'PR-RAS'!E661</f>
        <v>2595517.71</v>
      </c>
      <c r="E654" s="1">
        <v>0</v>
      </c>
      <c r="F654" s="1">
        <v>0</v>
      </c>
      <c r="G654" s="2">
        <f t="shared" si="10"/>
        <v>5209186.3162599998</v>
      </c>
      <c r="H654" s="2">
        <f t="shared" si="11"/>
        <v>0.2900000000372529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340669</v>
      </c>
      <c r="D658" s="1">
        <f>'PR-RAS'!E665</f>
        <v>610209.97</v>
      </c>
      <c r="E658" s="1">
        <v>0</v>
      </c>
      <c r="F658" s="1">
        <v>0</v>
      </c>
      <c r="G658" s="2">
        <f t="shared" si="10"/>
        <v>1025635.43358</v>
      </c>
      <c r="H658" s="2">
        <f t="shared" si="11"/>
        <v>3.0000000027939677E-2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77562</v>
      </c>
      <c r="D662" s="1">
        <f>'PR-RAS'!E669</f>
        <v>34929.29</v>
      </c>
      <c r="E662" s="1">
        <v>0</v>
      </c>
      <c r="F662" s="1">
        <v>0</v>
      </c>
      <c r="G662" s="2">
        <f t="shared" si="10"/>
        <v>97445.003380000009</v>
      </c>
      <c r="H662" s="2">
        <f t="shared" si="11"/>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195580</v>
      </c>
      <c r="D666" s="1">
        <f>'PR-RAS'!E673</f>
        <v>0</v>
      </c>
      <c r="E666" s="1">
        <v>0</v>
      </c>
      <c r="F666" s="1">
        <v>0</v>
      </c>
      <c r="G666" s="2">
        <f t="shared" si="10"/>
        <v>130060.70000000001</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199984</v>
      </c>
      <c r="D691" s="1">
        <f>'PR-RAS'!E698</f>
        <v>52190.31</v>
      </c>
      <c r="E691" s="1">
        <v>0</v>
      </c>
      <c r="F691" s="1">
        <v>0</v>
      </c>
      <c r="G691" s="2">
        <f t="shared" si="10"/>
        <v>210011.58779999998</v>
      </c>
      <c r="H691" s="2">
        <f t="shared" si="11"/>
        <v>0.30999999999767169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52473</v>
      </c>
      <c r="D711" s="1">
        <f>'PR-RAS'!E718</f>
        <v>42906.15</v>
      </c>
      <c r="E711" s="1">
        <v>0</v>
      </c>
      <c r="F711" s="1">
        <v>0</v>
      </c>
      <c r="G711" s="2">
        <f t="shared" si="10"/>
        <v>98182.56299999998</v>
      </c>
      <c r="H711" s="2">
        <f t="shared" si="11"/>
        <v>0.15000000000145519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200</v>
      </c>
      <c r="D713" s="1">
        <f>'PR-RAS'!E720</f>
        <v>0</v>
      </c>
      <c r="E713" s="1">
        <v>0</v>
      </c>
      <c r="F713" s="1">
        <v>0</v>
      </c>
      <c r="G713" s="2">
        <f t="shared" si="10"/>
        <v>142.4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16125</v>
      </c>
      <c r="D715" s="1">
        <f>'PR-RAS'!E722</f>
        <v>15676.8</v>
      </c>
      <c r="E715" s="1">
        <v>0</v>
      </c>
      <c r="F715" s="1">
        <v>0</v>
      </c>
      <c r="G715" s="2">
        <f t="shared" si="10"/>
        <v>33899.720399999998</v>
      </c>
      <c r="H715" s="2">
        <f t="shared" si="11"/>
        <v>0.2000000000007276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274791</v>
      </c>
      <c r="D718" s="1">
        <f>'PR-RAS'!E725</f>
        <v>44702.5</v>
      </c>
      <c r="E718" s="1">
        <v>0</v>
      </c>
      <c r="F718" s="1">
        <v>0</v>
      </c>
      <c r="G718" s="2">
        <f t="shared" si="10"/>
        <v>261128.53199999998</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6103</v>
      </c>
      <c r="D719" s="1">
        <f>'PR-RAS'!E726</f>
        <v>6053.78</v>
      </c>
      <c r="E719" s="1">
        <v>0</v>
      </c>
      <c r="F719" s="1">
        <v>0</v>
      </c>
      <c r="G719" s="2">
        <f t="shared" si="10"/>
        <v>13075.182079999999</v>
      </c>
      <c r="H719" s="2">
        <f t="shared" si="11"/>
        <v>0.22000000000025466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t="str">
        <f>'PR-RAS'!E738</f>
        <v xml:space="preserve">                                                         </v>
      </c>
      <c r="E731" s="1">
        <v>0</v>
      </c>
      <c r="F731" s="1">
        <v>0</v>
      </c>
      <c r="G731" s="2" t="e">
        <f t="shared" si="10"/>
        <v>#VALUE!</v>
      </c>
      <c r="H731" s="2" t="e">
        <f t="shared" si="11"/>
        <v>#VALUE!</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35565</v>
      </c>
      <c r="D752" s="1">
        <f>'PR-RAS'!E759</f>
        <v>32347.26</v>
      </c>
      <c r="E752" s="1">
        <v>0</v>
      </c>
      <c r="F752" s="1">
        <v>0</v>
      </c>
      <c r="G752" s="2">
        <f t="shared" si="10"/>
        <v>75294.899519999992</v>
      </c>
      <c r="H752" s="2">
        <f t="shared" si="11"/>
        <v>0.25999999999839929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86357</v>
      </c>
      <c r="D812" s="1">
        <f>'PR-RAS'!E819</f>
        <v>112200</v>
      </c>
      <c r="E812" s="1">
        <v>0</v>
      </c>
      <c r="F812" s="1">
        <v>0</v>
      </c>
      <c r="G812" s="2">
        <f t="shared" si="18"/>
        <v>252023.92700000003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216039</v>
      </c>
      <c r="D817" s="1">
        <f>'PR-RAS'!E824</f>
        <v>199979.54</v>
      </c>
      <c r="E817" s="1">
        <v>0</v>
      </c>
      <c r="F817" s="1">
        <v>0</v>
      </c>
      <c r="G817" s="2">
        <f t="shared" si="18"/>
        <v>502654.43328000006</v>
      </c>
      <c r="H817" s="2">
        <f t="shared" si="19"/>
        <v>0.45999999999185093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391848</v>
      </c>
      <c r="D822" s="1">
        <f>'PR-RAS'!E829</f>
        <v>324609.24</v>
      </c>
      <c r="E822" s="1">
        <v>0</v>
      </c>
      <c r="F822" s="1">
        <v>0</v>
      </c>
      <c r="G822" s="2">
        <f t="shared" si="18"/>
        <v>854715.58007999999</v>
      </c>
      <c r="H822" s="2">
        <f t="shared" si="19"/>
        <v>0.23999999999068677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39973</v>
      </c>
      <c r="D823" s="1">
        <f>'PR-RAS'!E830</f>
        <v>12760.5</v>
      </c>
      <c r="E823" s="1">
        <v>0</v>
      </c>
      <c r="F823" s="1">
        <v>0</v>
      </c>
      <c r="G823" s="2">
        <f t="shared" si="18"/>
        <v>53836.067999999999</v>
      </c>
      <c r="H823" s="2">
        <f t="shared" si="19"/>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34937194</v>
      </c>
      <c r="D984" s="6">
        <f>BILANCA!E6</f>
        <v>35878751.520000003</v>
      </c>
      <c r="E984" s="6">
        <v>0</v>
      </c>
      <c r="F984" s="6">
        <v>0</v>
      </c>
      <c r="G984" s="7">
        <f t="shared" ref="G984:G1241" si="22">B984/1000*C984+B984/500*D984</f>
        <v>106694.69704000001</v>
      </c>
      <c r="H984" s="7">
        <f t="shared" si="19"/>
        <v>0.47999999672174454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32192942</v>
      </c>
      <c r="D985" s="1">
        <f>BILANCA!E7</f>
        <v>31241913.900000002</v>
      </c>
      <c r="E985" s="1">
        <v>0</v>
      </c>
      <c r="F985" s="1">
        <v>0</v>
      </c>
      <c r="G985" s="2">
        <f t="shared" si="22"/>
        <v>189353.53960000002</v>
      </c>
      <c r="H985" s="2">
        <f t="shared" si="19"/>
        <v>9.9999997764825821E-2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2038405</v>
      </c>
      <c r="D986" s="1">
        <f>BILANCA!E8</f>
        <v>2038405.76</v>
      </c>
      <c r="E986" s="1">
        <v>0</v>
      </c>
      <c r="F986" s="1">
        <v>0</v>
      </c>
      <c r="G986" s="2">
        <f t="shared" si="22"/>
        <v>18345.649559999998</v>
      </c>
      <c r="H986" s="2">
        <f t="shared" si="19"/>
        <v>0.23999999999068677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2038405</v>
      </c>
      <c r="D987" s="1">
        <f>BILANCA!E9</f>
        <v>2038405.76</v>
      </c>
      <c r="E987" s="1">
        <v>0</v>
      </c>
      <c r="F987" s="1">
        <v>0</v>
      </c>
      <c r="G987" s="2">
        <f t="shared" si="22"/>
        <v>24460.86608</v>
      </c>
      <c r="H987" s="2">
        <f t="shared" si="19"/>
        <v>0.23999999999068677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28908202</v>
      </c>
      <c r="D990" s="1">
        <f>BILANCA!E12</f>
        <v>28383995.510000002</v>
      </c>
      <c r="E990" s="1">
        <v>0</v>
      </c>
      <c r="F990" s="1">
        <v>0</v>
      </c>
      <c r="G990" s="2">
        <f t="shared" si="22"/>
        <v>599733.35114000004</v>
      </c>
      <c r="H990" s="2">
        <f t="shared" si="19"/>
        <v>0.48999999836087227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28414411</v>
      </c>
      <c r="D991" s="1">
        <f>BILANCA!E13</f>
        <v>27597311.420000002</v>
      </c>
      <c r="E991" s="1">
        <v>0</v>
      </c>
      <c r="F991" s="1">
        <v>0</v>
      </c>
      <c r="G991" s="2">
        <f t="shared" si="22"/>
        <v>668872.27072000003</v>
      </c>
      <c r="H991" s="2">
        <f t="shared" si="19"/>
        <v>0.42000000178813934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10513788</v>
      </c>
      <c r="D993" s="1">
        <f>BILANCA!E15</f>
        <v>10583418.82</v>
      </c>
      <c r="E993" s="1">
        <v>0</v>
      </c>
      <c r="F993" s="1">
        <v>0</v>
      </c>
      <c r="G993" s="2">
        <f t="shared" si="22"/>
        <v>316806.25640000001</v>
      </c>
      <c r="H993" s="2">
        <f t="shared" si="19"/>
        <v>0.17999999970197678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20460962</v>
      </c>
      <c r="D994" s="1">
        <f>BILANCA!E16</f>
        <v>20635258.010000002</v>
      </c>
      <c r="E994" s="1">
        <v>0</v>
      </c>
      <c r="F994" s="1">
        <v>0</v>
      </c>
      <c r="G994" s="2">
        <f t="shared" si="22"/>
        <v>679046.25821999996</v>
      </c>
      <c r="H994" s="2">
        <f t="shared" si="19"/>
        <v>1.0000001639127731E-2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10688255</v>
      </c>
      <c r="D995" s="1">
        <f>BILANCA!E17</f>
        <v>10953475.6</v>
      </c>
      <c r="E995" s="1">
        <v>0</v>
      </c>
      <c r="F995" s="1">
        <v>0</v>
      </c>
      <c r="G995" s="2">
        <f t="shared" si="22"/>
        <v>391142.47440000001</v>
      </c>
      <c r="H995" s="2">
        <f t="shared" si="19"/>
        <v>0.40000000037252903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13248594</v>
      </c>
      <c r="D996" s="1">
        <f>BILANCA!E18</f>
        <v>14574841.01</v>
      </c>
      <c r="E996" s="1">
        <v>0</v>
      </c>
      <c r="F996" s="1">
        <v>0</v>
      </c>
      <c r="G996" s="2">
        <f t="shared" si="22"/>
        <v>551177.58825999999</v>
      </c>
      <c r="H996" s="2">
        <f t="shared" si="19"/>
        <v>9.9999997764825821E-3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410717</v>
      </c>
      <c r="D997" s="1">
        <f>BILANCA!E19</f>
        <v>660484.88999999966</v>
      </c>
      <c r="E997" s="1">
        <v>0</v>
      </c>
      <c r="F997" s="1">
        <v>0</v>
      </c>
      <c r="G997" s="2">
        <f t="shared" si="22"/>
        <v>24243.614919999993</v>
      </c>
      <c r="H997" s="2">
        <f t="shared" si="19"/>
        <v>0.11000000033527613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818438</v>
      </c>
      <c r="D998" s="1">
        <f>BILANCA!E20</f>
        <v>828439.54</v>
      </c>
      <c r="E998" s="1">
        <v>0</v>
      </c>
      <c r="F998" s="1">
        <v>0</v>
      </c>
      <c r="G998" s="2">
        <f t="shared" si="22"/>
        <v>37129.756200000003</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44451</v>
      </c>
      <c r="D999" s="1">
        <f>BILANCA!E21</f>
        <v>236855.51</v>
      </c>
      <c r="E999" s="1">
        <v>0</v>
      </c>
      <c r="F999" s="1">
        <v>0</v>
      </c>
      <c r="G999" s="2">
        <f t="shared" si="22"/>
        <v>8290.5923199999997</v>
      </c>
      <c r="H999" s="2">
        <f t="shared" si="19"/>
        <v>0.48999999999068677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218762</v>
      </c>
      <c r="D1000" s="1">
        <f>BILANCA!E22</f>
        <v>218762.12</v>
      </c>
      <c r="E1000" s="1">
        <v>0</v>
      </c>
      <c r="F1000" s="1">
        <v>0</v>
      </c>
      <c r="G1000" s="2">
        <f t="shared" si="22"/>
        <v>11156.86608</v>
      </c>
      <c r="H1000" s="2">
        <f t="shared" si="19"/>
        <v>0.11999999999534339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3350</v>
      </c>
      <c r="D1002" s="1">
        <f>BILANCA!E24</f>
        <v>3350</v>
      </c>
      <c r="E1002" s="1">
        <v>0</v>
      </c>
      <c r="F1002" s="1">
        <v>0</v>
      </c>
      <c r="G1002" s="2">
        <f t="shared" si="22"/>
        <v>190.95</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529416</v>
      </c>
      <c r="D1004" s="1">
        <f>BILANCA!E26</f>
        <v>708864.09</v>
      </c>
      <c r="E1004" s="1">
        <v>0</v>
      </c>
      <c r="F1004" s="1">
        <v>0</v>
      </c>
      <c r="G1004" s="2">
        <f t="shared" si="22"/>
        <v>40890.027780000004</v>
      </c>
      <c r="H1004" s="2">
        <f t="shared" si="19"/>
        <v>8.999999996740371E-2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1203700</v>
      </c>
      <c r="D1006" s="1">
        <f>BILANCA!E28</f>
        <v>1335786.3700000001</v>
      </c>
      <c r="E1006" s="1">
        <v>0</v>
      </c>
      <c r="F1006" s="1">
        <v>0</v>
      </c>
      <c r="G1006" s="2">
        <f t="shared" si="22"/>
        <v>89131.273019999993</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37000</v>
      </c>
      <c r="D1008" s="1">
        <f>BILANCA!E30</f>
        <v>0</v>
      </c>
      <c r="E1008" s="1">
        <v>0</v>
      </c>
      <c r="F1008" s="1">
        <v>0</v>
      </c>
      <c r="G1008" s="2">
        <f t="shared" si="22"/>
        <v>925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37000</v>
      </c>
      <c r="D1012" s="1">
        <f>BILANCA!E34</f>
        <v>0</v>
      </c>
      <c r="E1012" s="1">
        <v>0</v>
      </c>
      <c r="F1012" s="1">
        <v>0</v>
      </c>
      <c r="G1012" s="2">
        <f t="shared" si="22"/>
        <v>1073</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83074</v>
      </c>
      <c r="D1023" s="1">
        <f>BILANCA!E45</f>
        <v>126199.19999999995</v>
      </c>
      <c r="E1023" s="1">
        <v>0</v>
      </c>
      <c r="F1023" s="1">
        <v>0</v>
      </c>
      <c r="G1023" s="2">
        <f t="shared" si="22"/>
        <v>13418.895999999997</v>
      </c>
      <c r="H1023" s="2">
        <f t="shared" si="19"/>
        <v>0.19999999995343387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70664</v>
      </c>
      <c r="D1025" s="1">
        <f>BILANCA!E47</f>
        <v>113789.1</v>
      </c>
      <c r="E1025" s="1">
        <v>0</v>
      </c>
      <c r="F1025" s="1">
        <v>0</v>
      </c>
      <c r="G1025" s="2">
        <f t="shared" si="22"/>
        <v>12526.172400000001</v>
      </c>
      <c r="H1025" s="2">
        <f t="shared" si="19"/>
        <v>0.10000000000582077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641287</v>
      </c>
      <c r="D1026" s="1">
        <f>BILANCA!E48</f>
        <v>641287.07999999996</v>
      </c>
      <c r="E1026" s="1">
        <v>0</v>
      </c>
      <c r="F1026" s="1">
        <v>0</v>
      </c>
      <c r="G1026" s="2">
        <f t="shared" si="22"/>
        <v>82726.029879999987</v>
      </c>
      <c r="H1026" s="2">
        <f t="shared" si="19"/>
        <v>7.9999999958090484E-2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60259</v>
      </c>
      <c r="D1027" s="1">
        <f>BILANCA!E49</f>
        <v>60258.74</v>
      </c>
      <c r="E1027" s="1">
        <v>0</v>
      </c>
      <c r="F1027" s="1">
        <v>0</v>
      </c>
      <c r="G1027" s="2">
        <f t="shared" si="22"/>
        <v>7954.1651199999997</v>
      </c>
      <c r="H1027" s="2">
        <f t="shared" si="19"/>
        <v>0.26000000000203727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689136</v>
      </c>
      <c r="D1028" s="1">
        <f>BILANCA!E50</f>
        <v>689135.72</v>
      </c>
      <c r="E1028" s="1">
        <v>0</v>
      </c>
      <c r="F1028" s="1">
        <v>0</v>
      </c>
      <c r="G1028" s="2">
        <f t="shared" si="22"/>
        <v>93033.334799999997</v>
      </c>
      <c r="H1028" s="2">
        <f t="shared" si="19"/>
        <v>0.28000000002793968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137478</v>
      </c>
      <c r="D1032" s="1">
        <f>BILANCA!E54</f>
        <v>148200.51</v>
      </c>
      <c r="E1032" s="1">
        <v>0</v>
      </c>
      <c r="F1032" s="1">
        <v>0</v>
      </c>
      <c r="G1032" s="2">
        <f t="shared" si="22"/>
        <v>21260.071980000001</v>
      </c>
      <c r="H1032" s="2">
        <f t="shared" si="19"/>
        <v>0.48999999999068677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137478</v>
      </c>
      <c r="D1033" s="1">
        <f>BILANCA!E55</f>
        <v>148200.51</v>
      </c>
      <c r="E1033" s="1">
        <v>0</v>
      </c>
      <c r="F1033" s="1">
        <v>0</v>
      </c>
      <c r="G1033" s="2">
        <f t="shared" si="22"/>
        <v>21693.951000000001</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1246335</v>
      </c>
      <c r="D1034" s="1">
        <f>BILANCA!E56</f>
        <v>819512.63</v>
      </c>
      <c r="E1034" s="1">
        <v>0</v>
      </c>
      <c r="F1034" s="1">
        <v>0</v>
      </c>
      <c r="G1034" s="2">
        <f t="shared" si="22"/>
        <v>147153.37325999999</v>
      </c>
      <c r="H1034" s="2">
        <f t="shared" si="19"/>
        <v>0.36999999999534339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823339</v>
      </c>
      <c r="D1035" s="1">
        <f>BILANCA!E57</f>
        <v>806608.88</v>
      </c>
      <c r="E1035" s="1">
        <v>0</v>
      </c>
      <c r="F1035" s="1">
        <v>0</v>
      </c>
      <c r="G1035" s="2">
        <f t="shared" si="22"/>
        <v>126700.95151999999</v>
      </c>
      <c r="H1035" s="2">
        <f t="shared" si="19"/>
        <v>0.11999999999534339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422996</v>
      </c>
      <c r="D1036" s="1">
        <f>BILANCA!E58</f>
        <v>12903.75</v>
      </c>
      <c r="E1036" s="1">
        <v>0</v>
      </c>
      <c r="F1036" s="1">
        <v>0</v>
      </c>
      <c r="G1036" s="2">
        <f t="shared" si="22"/>
        <v>23786.585500000001</v>
      </c>
      <c r="H1036" s="2">
        <f t="shared" si="19"/>
        <v>0.25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2744252</v>
      </c>
      <c r="D1046" s="1">
        <f>BILANCA!E68</f>
        <v>4636837.62</v>
      </c>
      <c r="E1046" s="1">
        <v>0</v>
      </c>
      <c r="F1046" s="1">
        <v>0</v>
      </c>
      <c r="G1046" s="2">
        <f t="shared" si="22"/>
        <v>757129.41611999995</v>
      </c>
      <c r="H1046" s="2">
        <f t="shared" si="19"/>
        <v>0.37999999988824129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2536554</v>
      </c>
      <c r="D1047" s="1">
        <f>BILANCA!E69</f>
        <v>4218832.2300000004</v>
      </c>
      <c r="E1047" s="1">
        <v>0</v>
      </c>
      <c r="F1047" s="1">
        <v>0</v>
      </c>
      <c r="G1047" s="2">
        <f t="shared" si="22"/>
        <v>702349.98144000012</v>
      </c>
      <c r="H1047" s="2">
        <f t="shared" si="19"/>
        <v>0.23000000044703484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2534040</v>
      </c>
      <c r="D1048" s="1">
        <f>BILANCA!E70</f>
        <v>4218832.2300000004</v>
      </c>
      <c r="E1048" s="1">
        <v>0</v>
      </c>
      <c r="F1048" s="1">
        <v>0</v>
      </c>
      <c r="G1048" s="2">
        <f t="shared" si="22"/>
        <v>713160.78990000009</v>
      </c>
      <c r="H1048" s="2">
        <f t="shared" si="19"/>
        <v>0.23000000044703484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2534040</v>
      </c>
      <c r="D1050" s="1">
        <f>BILANCA!E72</f>
        <v>4218832.2300000004</v>
      </c>
      <c r="E1050" s="1">
        <v>0</v>
      </c>
      <c r="F1050" s="1">
        <v>0</v>
      </c>
      <c r="G1050" s="2">
        <f t="shared" si="22"/>
        <v>735104.19882000017</v>
      </c>
      <c r="H1050" s="2">
        <f t="shared" si="19"/>
        <v>0.23000000044703484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2514</v>
      </c>
      <c r="D1054" s="1">
        <f>BILANCA!E76</f>
        <v>0</v>
      </c>
      <c r="E1054" s="1">
        <v>0</v>
      </c>
      <c r="F1054" s="1">
        <v>0</v>
      </c>
      <c r="G1054" s="2">
        <f t="shared" si="22"/>
        <v>178.49399999999997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142800</v>
      </c>
      <c r="D1112" s="1">
        <f>BILANCA!E134</f>
        <v>142800</v>
      </c>
      <c r="E1112" s="1">
        <v>0</v>
      </c>
      <c r="F1112" s="1">
        <v>0</v>
      </c>
      <c r="G1112" s="2">
        <f t="shared" si="22"/>
        <v>55263.600000000006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142800</v>
      </c>
      <c r="D1113" s="1">
        <f>BILANCA!E135</f>
        <v>142800</v>
      </c>
      <c r="E1113" s="1">
        <v>0</v>
      </c>
      <c r="F1113" s="1">
        <v>0</v>
      </c>
      <c r="G1113" s="2">
        <f t="shared" si="22"/>
        <v>55692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142800</v>
      </c>
      <c r="D1114" s="1">
        <f>BILANCA!E136</f>
        <v>0</v>
      </c>
      <c r="E1114" s="1">
        <v>0</v>
      </c>
      <c r="F1114" s="1">
        <v>0</v>
      </c>
      <c r="G1114" s="2">
        <f t="shared" si="22"/>
        <v>18706.8</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142800</v>
      </c>
      <c r="E1117" s="1">
        <v>0</v>
      </c>
      <c r="F1117" s="1">
        <v>0</v>
      </c>
      <c r="G1117" s="2">
        <f t="shared" si="22"/>
        <v>38270.400000000001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64898</v>
      </c>
      <c r="D1124" s="1">
        <f>BILANCA!E146</f>
        <v>275205.39</v>
      </c>
      <c r="E1124" s="1">
        <v>0</v>
      </c>
      <c r="F1124" s="1">
        <v>0</v>
      </c>
      <c r="G1124" s="2">
        <f t="shared" si="22"/>
        <v>86758.537979999994</v>
      </c>
      <c r="H1124" s="2">
        <f t="shared" si="23"/>
        <v>0.39000000001396984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61889</v>
      </c>
      <c r="D1125" s="1">
        <f>BILANCA!E147</f>
        <v>131849.56</v>
      </c>
      <c r="E1125" s="1">
        <v>0</v>
      </c>
      <c r="F1125" s="1">
        <v>0</v>
      </c>
      <c r="G1125" s="2">
        <f t="shared" si="22"/>
        <v>46233.513039999991</v>
      </c>
      <c r="H1125" s="2">
        <f t="shared" si="23"/>
        <v>0.44000000000232831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31945</v>
      </c>
      <c r="D1136" s="1">
        <f>BILANCA!E158</f>
        <v>10551.88</v>
      </c>
      <c r="E1136" s="1">
        <v>0</v>
      </c>
      <c r="F1136" s="1">
        <v>0</v>
      </c>
      <c r="G1136" s="2">
        <f t="shared" si="22"/>
        <v>8116.4602799999993</v>
      </c>
      <c r="H1136" s="2">
        <f t="shared" si="23"/>
        <v>0.12000000000080036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650813</v>
      </c>
      <c r="D1137" s="1">
        <f>BILANCA!E159</f>
        <v>652338.31000000006</v>
      </c>
      <c r="E1137" s="1">
        <v>0</v>
      </c>
      <c r="F1137" s="1">
        <v>0</v>
      </c>
      <c r="G1137" s="2">
        <f t="shared" si="22"/>
        <v>301145.40148</v>
      </c>
      <c r="H1137" s="2">
        <f t="shared" si="23"/>
        <v>0.31000000005587935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679749</v>
      </c>
      <c r="D1141" s="1">
        <f>BILANCA!E163</f>
        <v>519534.36</v>
      </c>
      <c r="E1141" s="1">
        <v>0</v>
      </c>
      <c r="F1141" s="1">
        <v>0</v>
      </c>
      <c r="G1141" s="2">
        <f t="shared" si="22"/>
        <v>271573.19975999999</v>
      </c>
      <c r="H1141" s="2">
        <f t="shared" si="23"/>
        <v>0.35999999998603016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34937194</v>
      </c>
      <c r="D1152" s="1">
        <f>BILANCA!E175</f>
        <v>35878751.519999996</v>
      </c>
      <c r="E1152" s="1">
        <v>0</v>
      </c>
      <c r="F1152" s="1">
        <v>0</v>
      </c>
      <c r="G1152" s="2">
        <f t="shared" si="22"/>
        <v>18031403.799759999</v>
      </c>
      <c r="H1152" s="2">
        <f t="shared" si="23"/>
        <v>0.48000000417232513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734552</v>
      </c>
      <c r="D1153" s="1">
        <f>BILANCA!E176</f>
        <v>781349.2300000001</v>
      </c>
      <c r="E1153" s="1">
        <v>0</v>
      </c>
      <c r="F1153" s="1">
        <v>0</v>
      </c>
      <c r="G1153" s="2">
        <f t="shared" si="22"/>
        <v>390532.57820000011</v>
      </c>
      <c r="H1153" s="2">
        <f t="shared" si="23"/>
        <v>0.23000000009778887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733038</v>
      </c>
      <c r="D1154" s="1">
        <f>BILANCA!E177</f>
        <v>778732.9800000001</v>
      </c>
      <c r="E1154" s="1">
        <v>0</v>
      </c>
      <c r="F1154" s="1">
        <v>0</v>
      </c>
      <c r="G1154" s="2">
        <f t="shared" si="22"/>
        <v>391676.17716000008</v>
      </c>
      <c r="H1154" s="2">
        <f t="shared" si="23"/>
        <v>1.999999990221113E-2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66034</v>
      </c>
      <c r="D1155" s="1">
        <f>BILANCA!E178</f>
        <v>65849.710000000006</v>
      </c>
      <c r="E1155" s="1">
        <v>0</v>
      </c>
      <c r="F1155" s="1">
        <v>0</v>
      </c>
      <c r="G1155" s="2">
        <f t="shared" si="22"/>
        <v>34010.148240000002</v>
      </c>
      <c r="H1155" s="2">
        <f t="shared" si="23"/>
        <v>0.28999999999359716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56571</v>
      </c>
      <c r="D1156" s="1">
        <f>BILANCA!E179</f>
        <v>97609.74</v>
      </c>
      <c r="E1156" s="1">
        <v>0</v>
      </c>
      <c r="F1156" s="1">
        <v>0</v>
      </c>
      <c r="G1156" s="2">
        <f t="shared" si="22"/>
        <v>43559.753039999996</v>
      </c>
      <c r="H1156" s="2">
        <f t="shared" si="23"/>
        <v>0.25999999999476131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576301</v>
      </c>
      <c r="D1157" s="1">
        <f>BILANCA!E180</f>
        <v>575493.38</v>
      </c>
      <c r="E1157" s="1">
        <v>0</v>
      </c>
      <c r="F1157" s="1">
        <v>0</v>
      </c>
      <c r="G1157" s="2">
        <f t="shared" si="22"/>
        <v>300548.07023999997</v>
      </c>
      <c r="H1157" s="2">
        <f t="shared" si="23"/>
        <v>0.38000000000465661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576301</v>
      </c>
      <c r="D1160" s="1">
        <f>BILANCA!E183</f>
        <v>575493.38</v>
      </c>
      <c r="E1160" s="1">
        <v>0</v>
      </c>
      <c r="F1160" s="1">
        <v>0</v>
      </c>
      <c r="G1160" s="2">
        <f t="shared" si="22"/>
        <v>305729.93351999996</v>
      </c>
      <c r="H1160" s="2">
        <f t="shared" si="23"/>
        <v>0.38000000000465661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5316</v>
      </c>
      <c r="D1163" s="1">
        <f>BILANCA!E186</f>
        <v>0</v>
      </c>
      <c r="E1163" s="1">
        <v>0</v>
      </c>
      <c r="F1163" s="1">
        <v>0</v>
      </c>
      <c r="G1163" s="2">
        <f t="shared" si="22"/>
        <v>956.88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28816</v>
      </c>
      <c r="D1165" s="1">
        <f>BILANCA!E188</f>
        <v>39780.15</v>
      </c>
      <c r="E1165" s="1">
        <v>0</v>
      </c>
      <c r="F1165" s="1">
        <v>0</v>
      </c>
      <c r="G1165" s="2">
        <f t="shared" si="22"/>
        <v>19724.4866</v>
      </c>
      <c r="H1165" s="2">
        <f t="shared" si="23"/>
        <v>0.15000000000145519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1514</v>
      </c>
      <c r="D1166" s="1">
        <f>BILANCA!E189</f>
        <v>2616.25</v>
      </c>
      <c r="E1166" s="1">
        <v>0</v>
      </c>
      <c r="F1166" s="1">
        <v>0</v>
      </c>
      <c r="G1166" s="2">
        <f t="shared" si="22"/>
        <v>1234.6095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34202642</v>
      </c>
      <c r="D1214" s="1">
        <f>BILANCA!E237</f>
        <v>35097402.289999999</v>
      </c>
      <c r="E1214" s="1">
        <v>0</v>
      </c>
      <c r="F1214" s="1">
        <v>0</v>
      </c>
      <c r="G1214" s="2">
        <f t="shared" si="22"/>
        <v>24115810.159979999</v>
      </c>
      <c r="H1214" s="2">
        <f t="shared" si="23"/>
        <v>0.28999999910593033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30403074</v>
      </c>
      <c r="D1215" s="1">
        <f>BILANCA!E238</f>
        <v>29452069.859999999</v>
      </c>
      <c r="E1215" s="1">
        <v>0</v>
      </c>
      <c r="F1215" s="1">
        <v>0</v>
      </c>
      <c r="G1215" s="2">
        <f t="shared" si="22"/>
        <v>20719273.583040003</v>
      </c>
      <c r="H1215" s="2">
        <f t="shared" si="23"/>
        <v>0.14000000059604645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31467432</v>
      </c>
      <c r="D1216" s="1">
        <f>BILANCA!E239</f>
        <v>30516428.199999999</v>
      </c>
      <c r="E1216" s="1">
        <v>0</v>
      </c>
      <c r="F1216" s="1">
        <v>0</v>
      </c>
      <c r="G1216" s="2">
        <f t="shared" si="22"/>
        <v>21552567.1972</v>
      </c>
      <c r="H1216" s="2">
        <f t="shared" si="23"/>
        <v>0.19999999925494194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31467432</v>
      </c>
      <c r="D1217" s="1">
        <f>BILANCA!E240</f>
        <v>30516428.199999999</v>
      </c>
      <c r="E1217" s="1">
        <v>0</v>
      </c>
      <c r="F1217" s="1">
        <v>0</v>
      </c>
      <c r="G1217" s="2">
        <f t="shared" si="22"/>
        <v>21645067.485600002</v>
      </c>
      <c r="H1217" s="2">
        <f t="shared" si="23"/>
        <v>0.19999999925494194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1064358</v>
      </c>
      <c r="D1219" s="1">
        <f>BILANCA!E242</f>
        <v>1064358.3400000001</v>
      </c>
      <c r="E1219" s="1">
        <v>0</v>
      </c>
      <c r="F1219" s="1">
        <v>0</v>
      </c>
      <c r="G1219" s="2">
        <f t="shared" si="22"/>
        <v>753565.62448</v>
      </c>
      <c r="H1219" s="2">
        <f t="shared" si="23"/>
        <v>0.34000000008381903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1064358</v>
      </c>
      <c r="D1220" s="1">
        <f>BILANCA!E243</f>
        <v>1064358.3400000001</v>
      </c>
      <c r="E1220" s="1">
        <v>0</v>
      </c>
      <c r="F1220" s="1">
        <v>0</v>
      </c>
      <c r="G1220" s="2">
        <f t="shared" si="22"/>
        <v>756758.69915999996</v>
      </c>
      <c r="H1220" s="2">
        <f t="shared" si="23"/>
        <v>0.34000000008381903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2303760</v>
      </c>
      <c r="D1222" s="1">
        <f>BILANCA!E245</f>
        <v>3939216.61</v>
      </c>
      <c r="E1222" s="1">
        <v>0</v>
      </c>
      <c r="F1222" s="1">
        <v>0</v>
      </c>
      <c r="G1222" s="2">
        <f t="shared" si="22"/>
        <v>2433544.1795799998</v>
      </c>
      <c r="H1222" s="2">
        <f t="shared" si="23"/>
        <v>0.39000000013038516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2303760</v>
      </c>
      <c r="D1223" s="1">
        <f>BILANCA!E246</f>
        <v>3939216.61</v>
      </c>
      <c r="E1223" s="1">
        <v>0</v>
      </c>
      <c r="F1223" s="1">
        <v>0</v>
      </c>
      <c r="G1223" s="2">
        <f t="shared" si="22"/>
        <v>2443726.3728</v>
      </c>
      <c r="H1223" s="2">
        <f t="shared" si="23"/>
        <v>0.39000000013038516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2303760</v>
      </c>
      <c r="D1224" s="1">
        <f>BILANCA!E247</f>
        <v>3939216.61</v>
      </c>
      <c r="E1224" s="1">
        <v>0</v>
      </c>
      <c r="F1224" s="1">
        <v>0</v>
      </c>
      <c r="G1224" s="2">
        <f t="shared" si="22"/>
        <v>2453908.5660199998</v>
      </c>
      <c r="H1224" s="2">
        <f t="shared" si="23"/>
        <v>0.39000000013038516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64898</v>
      </c>
      <c r="D1232" s="1">
        <f>BILANCA!E255</f>
        <v>275205.39</v>
      </c>
      <c r="E1232" s="1">
        <v>0</v>
      </c>
      <c r="F1232" s="1">
        <v>0</v>
      </c>
      <c r="G1232" s="2">
        <f t="shared" si="22"/>
        <v>153211.88622000001</v>
      </c>
      <c r="H1232" s="2">
        <f t="shared" si="23"/>
        <v>0.39000000001396984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1430910</v>
      </c>
      <c r="D1234" s="1">
        <f>BILANCA!E257</f>
        <v>1430910.43</v>
      </c>
      <c r="E1234" s="1">
        <v>0</v>
      </c>
      <c r="F1234" s="1">
        <v>0</v>
      </c>
      <c r="G1234" s="2">
        <f t="shared" si="22"/>
        <v>1077475.4458599999</v>
      </c>
      <c r="H1234" s="2">
        <f t="shared" si="23"/>
        <v>0.42999999993480742</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1680959</v>
      </c>
      <c r="D1236" s="1">
        <f>BILANCA!E259</f>
        <v>2282161.46</v>
      </c>
      <c r="E1236" s="1">
        <v>0</v>
      </c>
      <c r="F1236" s="1">
        <v>0</v>
      </c>
      <c r="G1236" s="2">
        <f t="shared" si="22"/>
        <v>1580056.3257599999</v>
      </c>
      <c r="H1236" s="2">
        <f t="shared" si="23"/>
        <v>0.4599999999627471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1680959</v>
      </c>
      <c r="D1237" s="1">
        <f>BILANCA!E260</f>
        <v>2282161.46</v>
      </c>
      <c r="E1237" s="1">
        <v>0</v>
      </c>
      <c r="F1237" s="1">
        <v>0</v>
      </c>
      <c r="G1237" s="2">
        <f t="shared" si="22"/>
        <v>1586301.6076799999</v>
      </c>
      <c r="H1237" s="2">
        <f t="shared" si="23"/>
        <v>0.4599999999627471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714807</v>
      </c>
      <c r="D1240" s="1">
        <f>BILANCA!E264</f>
        <v>786636.99</v>
      </c>
      <c r="E1240" s="1">
        <v>0</v>
      </c>
      <c r="F1240" s="1">
        <v>0</v>
      </c>
      <c r="G1240" s="2">
        <f t="shared" si="22"/>
        <v>588036.81186000002</v>
      </c>
      <c r="H1240" s="2">
        <f t="shared" si="23"/>
        <v>1.0000000009313226E-2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29840</v>
      </c>
      <c r="D1241" s="1">
        <f>BILANCA!E265</f>
        <v>8102.76</v>
      </c>
      <c r="E1241" s="1">
        <v>0</v>
      </c>
      <c r="F1241" s="1">
        <v>0</v>
      </c>
      <c r="G1241" s="2">
        <f t="shared" si="22"/>
        <v>11879.74416</v>
      </c>
      <c r="H1241" s="2">
        <f t="shared" si="23"/>
        <v>0.23999999999978172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733038</v>
      </c>
      <c r="D1264" s="1">
        <f>BILANCA!E288</f>
        <v>778732.98</v>
      </c>
      <c r="E1264" s="1">
        <v>0</v>
      </c>
      <c r="F1264" s="1">
        <v>0</v>
      </c>
      <c r="G1264" s="2">
        <f t="shared" si="24"/>
        <v>643631.61276000005</v>
      </c>
      <c r="H1264" s="2">
        <f t="shared" si="23"/>
        <v>2.0000000018626451E-2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1514</v>
      </c>
      <c r="D1266" s="1">
        <f>BILANCA!E290</f>
        <v>2616.25</v>
      </c>
      <c r="E1266" s="1">
        <v>0</v>
      </c>
      <c r="F1266" s="1">
        <v>0</v>
      </c>
      <c r="G1266" s="2">
        <f t="shared" si="24"/>
        <v>1909.2594999999999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1899374</v>
      </c>
      <c r="D1299" s="6">
        <f>'RAS-funkcijski'!E5</f>
        <v>1689900.19</v>
      </c>
      <c r="E1299" s="6">
        <v>0</v>
      </c>
      <c r="F1299" s="6">
        <v>0</v>
      </c>
      <c r="G1299" s="7">
        <f t="shared" si="24"/>
        <v>5279.1743800000004</v>
      </c>
      <c r="H1299" s="7">
        <f t="shared" si="23"/>
        <v>0.18999999994412065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1899374</v>
      </c>
      <c r="D1300" s="1">
        <f>'RAS-funkcijski'!E6</f>
        <v>1689900.19</v>
      </c>
      <c r="E1300" s="1">
        <v>0</v>
      </c>
      <c r="F1300" s="1">
        <v>0</v>
      </c>
      <c r="G1300" s="2">
        <f t="shared" si="24"/>
        <v>10558.348760000001</v>
      </c>
      <c r="H1300" s="2">
        <f t="shared" si="23"/>
        <v>0.18999999994412065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85311</v>
      </c>
      <c r="D1301" s="1">
        <f>'RAS-funkcijski'!E7</f>
        <v>60158.95</v>
      </c>
      <c r="E1301" s="1">
        <v>0</v>
      </c>
      <c r="F1301" s="1">
        <v>0</v>
      </c>
      <c r="G1301" s="2">
        <f t="shared" si="24"/>
        <v>616.88670000000002</v>
      </c>
      <c r="H1301" s="2">
        <f t="shared" si="23"/>
        <v>5.0000000002910383E-2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1814063</v>
      </c>
      <c r="D1302" s="1">
        <f>'RAS-funkcijski'!E8</f>
        <v>1629741.24</v>
      </c>
      <c r="E1302" s="1">
        <v>0</v>
      </c>
      <c r="F1302" s="1">
        <v>0</v>
      </c>
      <c r="G1302" s="2">
        <f t="shared" si="24"/>
        <v>20294.181920000003</v>
      </c>
      <c r="H1302" s="2">
        <f t="shared" si="23"/>
        <v>0.23999999999068677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401146</v>
      </c>
      <c r="D1322" s="1">
        <f>'RAS-funkcijski'!E28</f>
        <v>312228.88</v>
      </c>
      <c r="E1322" s="1">
        <v>0</v>
      </c>
      <c r="F1322" s="1">
        <v>0</v>
      </c>
      <c r="G1322" s="2">
        <f t="shared" si="24"/>
        <v>24614.490239999999</v>
      </c>
      <c r="H1322" s="2">
        <f t="shared" si="23"/>
        <v>0.11999999999534339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386146</v>
      </c>
      <c r="D1324" s="1">
        <f>'RAS-funkcijski'!E30</f>
        <v>297228.88</v>
      </c>
      <c r="E1324" s="1">
        <v>0</v>
      </c>
      <c r="F1324" s="1">
        <v>0</v>
      </c>
      <c r="G1324" s="2">
        <f t="shared" si="24"/>
        <v>25495.697759999999</v>
      </c>
      <c r="H1324" s="2">
        <f t="shared" si="23"/>
        <v>0.11999999999534339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15000</v>
      </c>
      <c r="D1328" s="1">
        <f>'RAS-funkcijski'!E34</f>
        <v>15000</v>
      </c>
      <c r="E1328" s="1">
        <v>0</v>
      </c>
      <c r="F1328" s="1">
        <v>0</v>
      </c>
      <c r="G1328" s="2">
        <f t="shared" si="24"/>
        <v>1350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1257296</v>
      </c>
      <c r="D1329" s="1">
        <f>'RAS-funkcijski'!E35</f>
        <v>848712.89</v>
      </c>
      <c r="E1329" s="1">
        <v>0</v>
      </c>
      <c r="F1329" s="1">
        <v>0</v>
      </c>
      <c r="G1329" s="2">
        <f t="shared" si="24"/>
        <v>91596.375180000003</v>
      </c>
      <c r="H1329" s="2">
        <f t="shared" si="23"/>
        <v>0.10999999998603016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66990</v>
      </c>
      <c r="D1333" s="1">
        <f>'RAS-funkcijski'!E39</f>
        <v>86697.89</v>
      </c>
      <c r="E1333" s="1">
        <v>0</v>
      </c>
      <c r="F1333" s="1">
        <v>0</v>
      </c>
      <c r="G1333" s="2">
        <f t="shared" si="24"/>
        <v>8413.5023000000001</v>
      </c>
      <c r="H1333" s="2">
        <f t="shared" si="23"/>
        <v>0.11000000000058208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50990</v>
      </c>
      <c r="D1334" s="1">
        <f>'RAS-funkcijski'!E40</f>
        <v>70697.89</v>
      </c>
      <c r="E1334" s="1">
        <v>0</v>
      </c>
      <c r="F1334" s="1">
        <v>0</v>
      </c>
      <c r="G1334" s="2">
        <f t="shared" si="24"/>
        <v>6925.8880799999988</v>
      </c>
      <c r="H1334" s="2">
        <f t="shared" si="23"/>
        <v>0.11000000000058208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16000</v>
      </c>
      <c r="D1335" s="1">
        <f>'RAS-funkcijski'!E41</f>
        <v>0</v>
      </c>
      <c r="E1335" s="1">
        <v>0</v>
      </c>
      <c r="F1335" s="1">
        <v>0</v>
      </c>
      <c r="G1335" s="2">
        <f t="shared" si="24"/>
        <v>592</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16000</v>
      </c>
      <c r="E1336" s="1">
        <v>0</v>
      </c>
      <c r="F1336" s="1">
        <v>0</v>
      </c>
      <c r="G1336" s="2">
        <f t="shared" si="24"/>
        <v>1216</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1150306</v>
      </c>
      <c r="D1348" s="1">
        <f>'RAS-funkcijski'!E54</f>
        <v>712014.72</v>
      </c>
      <c r="E1348" s="1">
        <v>0</v>
      </c>
      <c r="F1348" s="1">
        <v>0</v>
      </c>
      <c r="G1348" s="2">
        <f t="shared" si="24"/>
        <v>128716.772</v>
      </c>
      <c r="H1348" s="2">
        <f t="shared" si="27"/>
        <v>0.28000000002793968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1150306</v>
      </c>
      <c r="D1349" s="1">
        <f>'RAS-funkcijski'!E55</f>
        <v>712014.72</v>
      </c>
      <c r="E1349" s="1">
        <v>0</v>
      </c>
      <c r="F1349" s="1">
        <v>0</v>
      </c>
      <c r="G1349" s="2">
        <f t="shared" si="24"/>
        <v>131291.10743999999</v>
      </c>
      <c r="H1349" s="2">
        <f t="shared" si="27"/>
        <v>0.28000000002793968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40000</v>
      </c>
      <c r="D1355" s="1">
        <f>'RAS-funkcijski'!E61</f>
        <v>50000.28</v>
      </c>
      <c r="E1355" s="1">
        <v>0</v>
      </c>
      <c r="F1355" s="1">
        <v>0</v>
      </c>
      <c r="G1355" s="2">
        <f t="shared" si="24"/>
        <v>7980.0319200000004</v>
      </c>
      <c r="H1355" s="2">
        <f t="shared" si="27"/>
        <v>0.27999999999883585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50000.28</v>
      </c>
      <c r="E1358" s="1">
        <v>0</v>
      </c>
      <c r="F1358" s="1">
        <v>0</v>
      </c>
      <c r="G1358" s="2">
        <f t="shared" si="24"/>
        <v>6000.0335999999998</v>
      </c>
      <c r="H1358" s="2">
        <f t="shared" si="27"/>
        <v>0.27999999999883585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40000</v>
      </c>
      <c r="D1359" s="1">
        <f>'RAS-funkcijski'!E65</f>
        <v>0</v>
      </c>
      <c r="E1359" s="1">
        <v>0</v>
      </c>
      <c r="F1359" s="1">
        <v>0</v>
      </c>
      <c r="G1359" s="2">
        <f t="shared" si="24"/>
        <v>2440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626123</v>
      </c>
      <c r="D1369" s="1">
        <f>'RAS-funkcijski'!E75</f>
        <v>225604.47</v>
      </c>
      <c r="E1369" s="1">
        <v>0</v>
      </c>
      <c r="F1369" s="1">
        <v>0</v>
      </c>
      <c r="G1369" s="2">
        <f t="shared" si="24"/>
        <v>76490.567739999999</v>
      </c>
      <c r="H1369" s="2">
        <f t="shared" si="27"/>
        <v>0.47000000000116415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626123</v>
      </c>
      <c r="D1370" s="1">
        <f>'RAS-funkcijski'!E76</f>
        <v>225604.47</v>
      </c>
      <c r="E1370" s="1">
        <v>0</v>
      </c>
      <c r="F1370" s="1">
        <v>0</v>
      </c>
      <c r="G1370" s="2">
        <f t="shared" si="24"/>
        <v>77567.899680000002</v>
      </c>
      <c r="H1370" s="2">
        <f t="shared" si="27"/>
        <v>0.47000000000116415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631436</v>
      </c>
      <c r="D1376" s="1">
        <f>'RAS-funkcijski'!E82</f>
        <v>576547.5</v>
      </c>
      <c r="E1376" s="1">
        <v>0</v>
      </c>
      <c r="F1376" s="1">
        <v>0</v>
      </c>
      <c r="G1376" s="2">
        <f t="shared" si="24"/>
        <v>139193.41800000001</v>
      </c>
      <c r="H1376" s="2">
        <f t="shared" si="27"/>
        <v>0.5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188215</v>
      </c>
      <c r="D1377" s="1">
        <f>'RAS-funkcijski'!E83</f>
        <v>215845.81</v>
      </c>
      <c r="E1377" s="1">
        <v>0</v>
      </c>
      <c r="F1377" s="1">
        <v>0</v>
      </c>
      <c r="G1377" s="2">
        <f t="shared" si="24"/>
        <v>48972.62298</v>
      </c>
      <c r="H1377" s="2">
        <f t="shared" si="27"/>
        <v>0.19000000000232831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309451</v>
      </c>
      <c r="D1380" s="1">
        <f>'RAS-funkcijski'!E86</f>
        <v>347941.19</v>
      </c>
      <c r="E1380" s="1">
        <v>0</v>
      </c>
      <c r="F1380" s="1">
        <v>0</v>
      </c>
      <c r="G1380" s="2">
        <f t="shared" si="24"/>
        <v>82437.337159999995</v>
      </c>
      <c r="H1380" s="2">
        <f t="shared" si="27"/>
        <v>0.19000000000232831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133770</v>
      </c>
      <c r="D1382" s="1">
        <f>'RAS-funkcijski'!E88</f>
        <v>12760.5</v>
      </c>
      <c r="E1382" s="1">
        <v>0</v>
      </c>
      <c r="F1382" s="1">
        <v>0</v>
      </c>
      <c r="G1382" s="2">
        <f t="shared" si="24"/>
        <v>13380.444</v>
      </c>
      <c r="H1382" s="2">
        <f t="shared" si="27"/>
        <v>0.5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311450</v>
      </c>
      <c r="D1401" s="1">
        <f>'RAS-funkcijski'!E107</f>
        <v>217632.29</v>
      </c>
      <c r="E1401" s="1">
        <v>0</v>
      </c>
      <c r="F1401" s="1">
        <v>0</v>
      </c>
      <c r="G1401" s="2">
        <f t="shared" si="24"/>
        <v>76911.601739999998</v>
      </c>
      <c r="H1401" s="2">
        <f t="shared" si="27"/>
        <v>0.29000000000814907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50000</v>
      </c>
      <c r="D1402" s="1">
        <f>'RAS-funkcijski'!E108</f>
        <v>45000</v>
      </c>
      <c r="E1402" s="1">
        <v>0</v>
      </c>
      <c r="F1402" s="1">
        <v>0</v>
      </c>
      <c r="G1402" s="2">
        <f t="shared" si="24"/>
        <v>14560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261450</v>
      </c>
      <c r="D1407" s="1">
        <f>'RAS-funkcijski'!E113</f>
        <v>172632.29</v>
      </c>
      <c r="E1407" s="1">
        <v>0</v>
      </c>
      <c r="F1407" s="1">
        <v>0</v>
      </c>
      <c r="G1407" s="2">
        <f t="shared" si="24"/>
        <v>66131.889219999997</v>
      </c>
      <c r="H1407" s="2">
        <f t="shared" si="27"/>
        <v>0.29000000000814907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1389180</v>
      </c>
      <c r="D1408" s="1">
        <f>'RAS-funkcijski'!E114</f>
        <v>2828506.5300000003</v>
      </c>
      <c r="E1408" s="1">
        <v>0</v>
      </c>
      <c r="F1408" s="1">
        <v>0</v>
      </c>
      <c r="G1408" s="2">
        <f t="shared" si="24"/>
        <v>775081.23659999995</v>
      </c>
      <c r="H1408" s="2">
        <f t="shared" si="27"/>
        <v>0.46999999973922968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1177670</v>
      </c>
      <c r="D1409" s="1">
        <f>'RAS-funkcijski'!E115</f>
        <v>2605628.9900000002</v>
      </c>
      <c r="E1409" s="1">
        <v>0</v>
      </c>
      <c r="F1409" s="1">
        <v>0</v>
      </c>
      <c r="G1409" s="2">
        <f t="shared" si="24"/>
        <v>709171.00578000001</v>
      </c>
      <c r="H1409" s="2">
        <f t="shared" si="27"/>
        <v>9.9999997764825821E-3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533522</v>
      </c>
      <c r="D1410" s="1">
        <f>'RAS-funkcijski'!E116</f>
        <v>555897.30000000005</v>
      </c>
      <c r="E1410" s="1">
        <v>0</v>
      </c>
      <c r="F1410" s="1">
        <v>0</v>
      </c>
      <c r="G1410" s="2">
        <f t="shared" si="24"/>
        <v>184275.45920000001</v>
      </c>
      <c r="H1410" s="2">
        <f t="shared" si="27"/>
        <v>0.30000000004656613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644148</v>
      </c>
      <c r="D1411" s="1">
        <f>'RAS-funkcijski'!E117</f>
        <v>2049731.69</v>
      </c>
      <c r="E1411" s="1">
        <v>0</v>
      </c>
      <c r="F1411" s="1">
        <v>0</v>
      </c>
      <c r="G1411" s="2">
        <f t="shared" si="24"/>
        <v>536028.08594000002</v>
      </c>
      <c r="H1411" s="2">
        <f t="shared" si="27"/>
        <v>0.31000000005587935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161510</v>
      </c>
      <c r="D1412" s="1">
        <f>'RAS-funkcijski'!E118</f>
        <v>148877.54</v>
      </c>
      <c r="E1412" s="1">
        <v>0</v>
      </c>
      <c r="F1412" s="1">
        <v>0</v>
      </c>
      <c r="G1412" s="2">
        <f t="shared" si="24"/>
        <v>52356.219120000002</v>
      </c>
      <c r="H1412" s="2">
        <f t="shared" si="27"/>
        <v>0.45999999999185093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161510</v>
      </c>
      <c r="D1414" s="1">
        <f>'RAS-funkcijski'!E120</f>
        <v>148877.54</v>
      </c>
      <c r="E1414" s="1">
        <v>0</v>
      </c>
      <c r="F1414" s="1">
        <v>0</v>
      </c>
      <c r="G1414" s="2">
        <f t="shared" si="24"/>
        <v>53274.749280000004</v>
      </c>
      <c r="H1414" s="2">
        <f t="shared" si="27"/>
        <v>0.45999999999185093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50000</v>
      </c>
      <c r="D1416" s="1">
        <f>'RAS-funkcijski'!E122</f>
        <v>74000</v>
      </c>
      <c r="E1416" s="1">
        <v>0</v>
      </c>
      <c r="F1416" s="1">
        <v>0</v>
      </c>
      <c r="G1416" s="2">
        <f t="shared" si="24"/>
        <v>23364</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50000</v>
      </c>
      <c r="D1418" s="1">
        <f>'RAS-funkcijski'!E124</f>
        <v>74000</v>
      </c>
      <c r="E1418" s="1">
        <v>0</v>
      </c>
      <c r="F1418" s="1">
        <v>0</v>
      </c>
      <c r="G1418" s="2">
        <f t="shared" si="24"/>
        <v>23760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104569</v>
      </c>
      <c r="D1423" s="1">
        <f>'RAS-funkcijski'!E129</f>
        <v>85211.24</v>
      </c>
      <c r="E1423" s="1">
        <v>0</v>
      </c>
      <c r="F1423" s="1">
        <v>0</v>
      </c>
      <c r="G1423" s="2">
        <f t="shared" si="24"/>
        <v>34373.934999999998</v>
      </c>
      <c r="H1423" s="2">
        <f t="shared" si="27"/>
        <v>0.24000000000523869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5000</v>
      </c>
      <c r="D1424" s="1">
        <f>'RAS-funkcijski'!E130</f>
        <v>5000</v>
      </c>
      <c r="E1424" s="1">
        <v>0</v>
      </c>
      <c r="F1424" s="1">
        <v>0</v>
      </c>
      <c r="G1424" s="2">
        <f t="shared" si="24"/>
        <v>1890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5000</v>
      </c>
      <c r="D1426" s="1">
        <f>'RAS-funkcijski'!E132</f>
        <v>5000</v>
      </c>
      <c r="E1426" s="1">
        <v>0</v>
      </c>
      <c r="F1426" s="1">
        <v>0</v>
      </c>
      <c r="G1426" s="2">
        <f t="shared" si="24"/>
        <v>1920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28000</v>
      </c>
      <c r="D1429" s="1">
        <f>'RAS-funkcijski'!E135</f>
        <v>36000</v>
      </c>
      <c r="E1429" s="1">
        <v>0</v>
      </c>
      <c r="F1429" s="1">
        <v>0</v>
      </c>
      <c r="G1429" s="2">
        <f t="shared" si="24"/>
        <v>13100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34012</v>
      </c>
      <c r="D1431" s="1">
        <f>'RAS-funkcijski'!E137</f>
        <v>22802</v>
      </c>
      <c r="E1431" s="1">
        <v>0</v>
      </c>
      <c r="F1431" s="1">
        <v>0</v>
      </c>
      <c r="G1431" s="2">
        <f t="shared" si="24"/>
        <v>10588.928</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37557</v>
      </c>
      <c r="D1434" s="1">
        <f>'RAS-funkcijski'!E140</f>
        <v>21409.24</v>
      </c>
      <c r="E1434" s="1">
        <v>0</v>
      </c>
      <c r="F1434" s="1">
        <v>0</v>
      </c>
      <c r="G1434" s="2">
        <f t="shared" si="24"/>
        <v>10931.065280000003</v>
      </c>
      <c r="H1434" s="2">
        <f t="shared" si="27"/>
        <v>0.24000000000160071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6620574</v>
      </c>
      <c r="D1435" s="13">
        <f>'RAS-funkcijski'!E141</f>
        <v>6784343.9900000002</v>
      </c>
      <c r="E1435" s="13">
        <v>0</v>
      </c>
      <c r="F1435" s="13">
        <v>0</v>
      </c>
      <c r="G1435" s="14">
        <f t="shared" si="24"/>
        <v>2765928.8912599999</v>
      </c>
      <c r="H1435" s="14">
        <f t="shared" si="27"/>
        <v>9.9999997764825821E-3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88591.17</v>
      </c>
      <c r="E1436" s="6">
        <v>0</v>
      </c>
      <c r="F1436" s="6">
        <v>0</v>
      </c>
      <c r="G1436" s="7">
        <f t="shared" si="24"/>
        <v>177.18234000000001</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88591.17</v>
      </c>
      <c r="E1437" s="1">
        <v>0</v>
      </c>
      <c r="F1437" s="1">
        <v>0</v>
      </c>
      <c r="G1437" s="2">
        <f t="shared" si="24"/>
        <v>354.36468000000002</v>
      </c>
      <c r="H1437" s="2">
        <f t="shared" si="27"/>
        <v>0.16999999999825377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88591.17</v>
      </c>
      <c r="E1438" s="1">
        <v>0</v>
      </c>
      <c r="F1438" s="1">
        <v>0</v>
      </c>
      <c r="G1438" s="2">
        <f t="shared" si="24"/>
        <v>531.54701999999997</v>
      </c>
      <c r="H1438" s="2">
        <f t="shared" si="27"/>
        <v>0.16999999999825377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88143.87</v>
      </c>
      <c r="E1439" s="1">
        <v>0</v>
      </c>
      <c r="F1439" s="1">
        <v>0</v>
      </c>
      <c r="G1439" s="2">
        <f t="shared" si="24"/>
        <v>705.15095999999994</v>
      </c>
      <c r="H1439" s="2">
        <f t="shared" si="27"/>
        <v>0.13000000000465661</v>
      </c>
      <c r="I1439" s="10">
        <f t="shared" ref="I1439:I1444" si="28">G1439*H1439</f>
        <v>91.669624803283611</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447.3</v>
      </c>
      <c r="E1442" s="1">
        <v>0</v>
      </c>
      <c r="F1442" s="1">
        <v>0</v>
      </c>
      <c r="G1442" s="2">
        <f t="shared" si="24"/>
        <v>6.2622</v>
      </c>
      <c r="H1442" s="2">
        <f t="shared" si="27"/>
        <v>0.30000000000001137</v>
      </c>
      <c r="I1442" s="10">
        <f t="shared" si="28"/>
        <v>1.8786600000000713</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734552</v>
      </c>
      <c r="D1480" s="6"/>
      <c r="E1480" s="6">
        <v>0</v>
      </c>
      <c r="F1480" s="6">
        <v>0</v>
      </c>
      <c r="G1480" s="7">
        <f t="shared" ref="G1480:G1580" si="34">B1480/1000*C1480</f>
        <v>734.55200000000002</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7189284.8499999996</v>
      </c>
      <c r="D1481" s="1">
        <v>0</v>
      </c>
      <c r="E1481" s="1">
        <v>0</v>
      </c>
      <c r="F1481" s="1">
        <v>0</v>
      </c>
      <c r="G1481" s="2">
        <f t="shared" si="34"/>
        <v>14378.5697</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6630836.46</v>
      </c>
      <c r="D1483" s="1">
        <v>0</v>
      </c>
      <c r="E1483" s="1">
        <v>0</v>
      </c>
      <c r="F1483" s="1">
        <v>0</v>
      </c>
      <c r="G1483" s="2">
        <f t="shared" si="34"/>
        <v>26523.345840000002</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824387.84</v>
      </c>
      <c r="D1484" s="1">
        <v>0</v>
      </c>
      <c r="E1484" s="1">
        <v>0</v>
      </c>
      <c r="F1484" s="1">
        <v>0</v>
      </c>
      <c r="G1484" s="2">
        <f t="shared" si="34"/>
        <v>4121.9391999999998</v>
      </c>
      <c r="H1484" s="2">
        <f t="shared" si="35"/>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1948422.51</v>
      </c>
      <c r="D1485" s="1">
        <v>0</v>
      </c>
      <c r="E1485" s="1">
        <v>0</v>
      </c>
      <c r="F1485" s="1">
        <v>0</v>
      </c>
      <c r="G1485" s="2">
        <f t="shared" si="34"/>
        <v>11690.53506</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25439.9</v>
      </c>
      <c r="D1486" s="1">
        <v>0</v>
      </c>
      <c r="E1486" s="1">
        <v>0</v>
      </c>
      <c r="F1486" s="1">
        <v>0</v>
      </c>
      <c r="G1486" s="2">
        <f t="shared" si="34"/>
        <v>178.07930000000002</v>
      </c>
      <c r="H1486" s="2">
        <f t="shared" si="35"/>
        <v>9.9999999998544808E-2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32347.26</v>
      </c>
      <c r="D1487" s="1">
        <v>0</v>
      </c>
      <c r="E1487" s="1">
        <v>0</v>
      </c>
      <c r="F1487" s="1">
        <v>0</v>
      </c>
      <c r="G1487" s="2">
        <f t="shared" si="34"/>
        <v>258.77807999999999</v>
      </c>
      <c r="H1487" s="2">
        <f t="shared" si="35"/>
        <v>0.25999999999839929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312179.53999999998</v>
      </c>
      <c r="D1489" s="1">
        <v>0</v>
      </c>
      <c r="E1489" s="1">
        <v>0</v>
      </c>
      <c r="F1489" s="1">
        <v>0</v>
      </c>
      <c r="G1489" s="2">
        <f t="shared" si="34"/>
        <v>3121.7954</v>
      </c>
      <c r="H1489" s="2">
        <f t="shared" si="35"/>
        <v>0.46000000002095476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12760.5</v>
      </c>
      <c r="D1490" s="1">
        <v>0</v>
      </c>
      <c r="E1490" s="1">
        <v>0</v>
      </c>
      <c r="F1490" s="1">
        <v>0</v>
      </c>
      <c r="G1490" s="2">
        <f t="shared" si="34"/>
        <v>140.3655</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3475298.91</v>
      </c>
      <c r="D1491" s="1">
        <v>0</v>
      </c>
      <c r="E1491" s="1">
        <v>0</v>
      </c>
      <c r="F1491" s="1">
        <v>0</v>
      </c>
      <c r="G1491" s="2">
        <f t="shared" si="34"/>
        <v>41703.586920000002</v>
      </c>
      <c r="H1491" s="2">
        <f t="shared" si="35"/>
        <v>8.9999999850988388E-2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558448.39</v>
      </c>
      <c r="D1492" s="1">
        <v>0</v>
      </c>
      <c r="E1492" s="1">
        <v>0</v>
      </c>
      <c r="F1492" s="1">
        <v>0</v>
      </c>
      <c r="G1492" s="2">
        <f t="shared" si="34"/>
        <v>7259.8290699999998</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7142487.6199999992</v>
      </c>
      <c r="D1499" s="1">
        <v>0</v>
      </c>
      <c r="E1499" s="1">
        <v>0</v>
      </c>
      <c r="F1499" s="1">
        <v>0</v>
      </c>
      <c r="G1499" s="2">
        <f t="shared" si="34"/>
        <v>142849.7524</v>
      </c>
      <c r="H1499" s="2">
        <f t="shared" si="35"/>
        <v>0.38000000081956387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6585141.6399999997</v>
      </c>
      <c r="D1501" s="1">
        <v>0</v>
      </c>
      <c r="E1501" s="1">
        <v>0</v>
      </c>
      <c r="F1501" s="1">
        <v>0</v>
      </c>
      <c r="G1501" s="2">
        <f t="shared" si="34"/>
        <v>144873.11607999998</v>
      </c>
      <c r="H1501" s="2">
        <f t="shared" si="35"/>
        <v>0.36000000033527613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824571.65</v>
      </c>
      <c r="D1502" s="1">
        <v>0</v>
      </c>
      <c r="E1502" s="1">
        <v>0</v>
      </c>
      <c r="F1502" s="1">
        <v>0</v>
      </c>
      <c r="G1502" s="2">
        <f t="shared" si="34"/>
        <v>18965.147949999999</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1907383.81</v>
      </c>
      <c r="D1503" s="1">
        <v>0</v>
      </c>
      <c r="E1503" s="1">
        <v>0</v>
      </c>
      <c r="F1503" s="1">
        <v>0</v>
      </c>
      <c r="G1503" s="2">
        <f t="shared" si="34"/>
        <v>45777.211439999999</v>
      </c>
      <c r="H1503" s="2">
        <f t="shared" si="35"/>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26247.919999999998</v>
      </c>
      <c r="D1504" s="1">
        <v>0</v>
      </c>
      <c r="E1504" s="1">
        <v>0</v>
      </c>
      <c r="F1504" s="1">
        <v>0</v>
      </c>
      <c r="G1504" s="2">
        <f t="shared" si="34"/>
        <v>656.19799999999998</v>
      </c>
      <c r="H1504" s="2">
        <f t="shared" si="35"/>
        <v>8.000000000174623E-2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32347.26</v>
      </c>
      <c r="D1505" s="1">
        <v>0</v>
      </c>
      <c r="E1505" s="1">
        <v>0</v>
      </c>
      <c r="F1505" s="1">
        <v>0</v>
      </c>
      <c r="G1505" s="2">
        <f t="shared" si="34"/>
        <v>841.02875999999992</v>
      </c>
      <c r="H1505" s="2">
        <f t="shared" si="35"/>
        <v>0.25999999999839929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317495.78999999998</v>
      </c>
      <c r="D1507" s="1">
        <v>0</v>
      </c>
      <c r="E1507" s="1">
        <v>0</v>
      </c>
      <c r="F1507" s="1">
        <v>0</v>
      </c>
      <c r="G1507" s="2">
        <f t="shared" si="34"/>
        <v>8889.8821200000002</v>
      </c>
      <c r="H1507" s="2">
        <f t="shared" si="35"/>
        <v>0.21000000002095476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12760.5</v>
      </c>
      <c r="D1508" s="1">
        <v>0</v>
      </c>
      <c r="E1508" s="1">
        <v>0</v>
      </c>
      <c r="F1508" s="1">
        <v>0</v>
      </c>
      <c r="G1508" s="2">
        <f t="shared" si="34"/>
        <v>370.05450000000002</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3464334.71</v>
      </c>
      <c r="D1509" s="1">
        <v>0</v>
      </c>
      <c r="E1509" s="1">
        <v>0</v>
      </c>
      <c r="F1509" s="1">
        <v>0</v>
      </c>
      <c r="G1509" s="2">
        <f t="shared" si="34"/>
        <v>103930.0413</v>
      </c>
      <c r="H1509" s="2">
        <f t="shared" si="35"/>
        <v>0.2900000000372529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557345.98</v>
      </c>
      <c r="D1510" s="1">
        <v>0</v>
      </c>
      <c r="E1510" s="1">
        <v>0</v>
      </c>
      <c r="F1510" s="1">
        <v>0</v>
      </c>
      <c r="G1510" s="2">
        <f t="shared" si="34"/>
        <v>17277.72538</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781349.23000000045</v>
      </c>
      <c r="D1517" s="1">
        <v>0</v>
      </c>
      <c r="E1517" s="1">
        <v>0</v>
      </c>
      <c r="F1517" s="1">
        <v>0</v>
      </c>
      <c r="G1517" s="2">
        <f t="shared" si="34"/>
        <v>29691.270740000014</v>
      </c>
      <c r="H1517" s="2">
        <f t="shared" si="35"/>
        <v>0.23000000044703484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781349.23</v>
      </c>
      <c r="D1576" s="1">
        <v>0</v>
      </c>
      <c r="E1576" s="1">
        <v>0</v>
      </c>
      <c r="F1576" s="1">
        <v>0</v>
      </c>
      <c r="G1576" s="2">
        <f t="shared" si="34"/>
        <v>75790.875310000003</v>
      </c>
      <c r="H1576" s="2">
        <f t="shared" si="35"/>
        <v>0.22999999998137355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778732.98</v>
      </c>
      <c r="D1578" s="1">
        <v>0</v>
      </c>
      <c r="E1578" s="1">
        <v>0</v>
      </c>
      <c r="F1578" s="1">
        <v>0</v>
      </c>
      <c r="G1578" s="2">
        <f t="shared" si="34"/>
        <v>77094.565019999995</v>
      </c>
      <c r="H1578" s="2">
        <f t="shared" si="35"/>
        <v>2.0000000018626451E-2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2616.25</v>
      </c>
      <c r="D1579" s="1">
        <v>0</v>
      </c>
      <c r="E1579" s="1">
        <v>0</v>
      </c>
      <c r="F1579" s="1">
        <v>0</v>
      </c>
      <c r="G1579" s="2">
        <f t="shared" si="34"/>
        <v>261.625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27425</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22"/>
      <c r="F10" s="313" t="s">
        <v>35</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31" t="s">
        <v>40</v>
      </c>
      <c r="C15" s="332"/>
      <c r="D15" s="332"/>
      <c r="E15" s="332"/>
      <c r="F15" s="333"/>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7819551</v>
      </c>
      <c r="I16" s="172">
        <f>'PR-RAS'!E6</f>
        <v>8412988.1099999994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4857341</v>
      </c>
      <c r="I17" s="172">
        <f>'PR-RAS'!E151</f>
        <v>6225895.6000000006</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2303760</v>
      </c>
      <c r="I18" s="172">
        <f>'PR-RAS'!E645</f>
        <v>3939216.6099999989</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32192942</v>
      </c>
      <c r="I20" s="175">
        <f>BILANCA!E7</f>
        <v>31241913.900000002</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2744252</v>
      </c>
      <c r="I21" s="177">
        <f>BILANCA!E68</f>
        <v>4636837.62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734552</v>
      </c>
      <c r="I22" s="177">
        <f>BILANCA!E176</f>
        <v>781349.2300000001</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34202642</v>
      </c>
      <c r="I23" s="179">
        <f>BILANCA!E237</f>
        <v>35097402.289999999</v>
      </c>
      <c r="J23" s="4"/>
      <c r="K23" s="4"/>
      <c r="L23" s="4"/>
      <c r="M23" s="4"/>
      <c r="N23" s="4"/>
      <c r="O23" s="4"/>
      <c r="P23" s="4"/>
      <c r="Q23" s="4"/>
      <c r="R23" s="4"/>
      <c r="S23" s="4"/>
      <c r="T23" s="4"/>
      <c r="U23" s="4"/>
      <c r="V23" s="4"/>
      <c r="W23" s="4"/>
      <c r="X23" s="4"/>
    </row>
    <row r="24" spans="1:24" ht="12.75" customHeight="1" x14ac:dyDescent="0.2">
      <c r="A24" s="328" t="s">
        <v>44</v>
      </c>
      <c r="B24" s="334" t="str">
        <f>'RAS-funkcijski'!B5</f>
        <v>Opće javne usluge (šifre 011+012+013+014 do 018)</v>
      </c>
      <c r="C24" s="335"/>
      <c r="D24" s="335"/>
      <c r="E24" s="335"/>
      <c r="F24" s="336"/>
      <c r="G24" s="159" t="str">
        <f>'RAS-funkcijski'!C5</f>
        <v>01</v>
      </c>
      <c r="H24" s="174">
        <f>'RAS-funkcijski'!D5</f>
        <v>1899374</v>
      </c>
      <c r="I24" s="175">
        <f>'RAS-funkcijski'!E5</f>
        <v>1689900.19</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1257296</v>
      </c>
      <c r="I25" s="177">
        <f>'RAS-funkcijski'!E35</f>
        <v>848712.89</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133770</v>
      </c>
      <c r="I26" s="177">
        <f>'RAS-funkcijski'!E88</f>
        <v>12760.5</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1389180</v>
      </c>
      <c r="I27" s="177">
        <f>'RAS-funkcijski'!E114</f>
        <v>2828506.5300000003</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6620574</v>
      </c>
      <c r="I28" s="181">
        <f>'RAS-funkcijski'!E141</f>
        <v>6784343.9900000002</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88591.17</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45</v>
      </c>
      <c r="I33" s="183">
        <f>OBVEZE!D5</f>
        <v>734552</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45</v>
      </c>
      <c r="I34" s="177">
        <f>OBVEZE!D42</f>
        <v>781349.23000000045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45</v>
      </c>
      <c r="I36" s="181">
        <f>OBVEZE!D101</f>
        <v>781349.23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46</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38" zoomScaleNormal="100" workbookViewId="0">
      <selection activeCell="E738" sqref="E73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47</v>
      </c>
      <c r="B2" s="352"/>
      <c r="C2" s="352"/>
      <c r="D2" s="352"/>
      <c r="E2" s="352"/>
      <c r="F2" s="352"/>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53</v>
      </c>
      <c r="B5" s="354"/>
      <c r="C5" s="216"/>
      <c r="D5" s="74"/>
      <c r="E5" s="74"/>
      <c r="F5" s="61"/>
    </row>
    <row r="6" spans="1:25" ht="12.75" customHeight="1" x14ac:dyDescent="0.2">
      <c r="A6" s="55">
        <v>6</v>
      </c>
      <c r="B6" s="87" t="s">
        <v>54</v>
      </c>
      <c r="C6" s="52" t="s">
        <v>55</v>
      </c>
      <c r="D6" s="53">
        <f>D7+D44+D50+D82+D106+D124+D133+D139</f>
        <v>7819551</v>
      </c>
      <c r="E6" s="53">
        <f>E7+E44+E50+E82+E106+E124+E133+E139</f>
        <v>8412988.1099999994</v>
      </c>
      <c r="F6" s="54">
        <f t="shared" ref="F6:F131" si="0">IF(D6&lt;&gt;0,IF(E6/D6&gt;=100,"&gt;&gt;100",E6/D6*100),"-")</f>
        <v>107.58914559160748</v>
      </c>
    </row>
    <row r="7" spans="1:25" ht="12.75" customHeight="1" x14ac:dyDescent="0.2">
      <c r="A7" s="55">
        <v>61</v>
      </c>
      <c r="B7" s="307" t="s">
        <v>56</v>
      </c>
      <c r="C7" s="52" t="s">
        <v>57</v>
      </c>
      <c r="D7" s="53">
        <f t="shared" ref="D7:E7" si="1">D8+D17+D23+D29+D37+D40</f>
        <v>3043490</v>
      </c>
      <c r="E7" s="53">
        <f t="shared" si="1"/>
        <v>4068925.34</v>
      </c>
      <c r="F7" s="54">
        <f t="shared" si="0"/>
        <v>133.69274549941022</v>
      </c>
    </row>
    <row r="8" spans="1:25" ht="12.75" customHeight="1" x14ac:dyDescent="0.2">
      <c r="A8" s="55">
        <v>611</v>
      </c>
      <c r="B8" s="87" t="s">
        <v>58</v>
      </c>
      <c r="C8" s="52" t="s">
        <v>59</v>
      </c>
      <c r="D8" s="53">
        <f t="shared" ref="D8:E8" si="2">SUM(D9:D14)-D15-D16</f>
        <v>2636824</v>
      </c>
      <c r="E8" s="53">
        <f t="shared" si="2"/>
        <v>3443639.15</v>
      </c>
      <c r="F8" s="54">
        <f t="shared" si="0"/>
        <v>130.59799023370539</v>
      </c>
    </row>
    <row r="9" spans="1:25" ht="12.75" customHeight="1" x14ac:dyDescent="0.2">
      <c r="A9" s="55">
        <v>6111</v>
      </c>
      <c r="B9" s="87" t="s">
        <v>60</v>
      </c>
      <c r="C9" s="52" t="s">
        <v>61</v>
      </c>
      <c r="D9" s="244">
        <v>2636941</v>
      </c>
      <c r="E9" s="244">
        <v>3443639.15</v>
      </c>
      <c r="F9" s="54">
        <f t="shared" si="0"/>
        <v>130.59219565397936</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117</v>
      </c>
      <c r="E15" s="244">
        <v>0</v>
      </c>
      <c r="F15" s="54">
        <f t="shared" si="0"/>
        <v>0</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311573</v>
      </c>
      <c r="E23" s="53">
        <f t="shared" si="4"/>
        <v>493778.1</v>
      </c>
      <c r="F23" s="54">
        <f t="shared" si="0"/>
        <v>158.47910441533764</v>
      </c>
    </row>
    <row r="24" spans="1:6" ht="12.75" customHeight="1" x14ac:dyDescent="0.2">
      <c r="A24" s="55">
        <v>6131</v>
      </c>
      <c r="B24" s="87" t="s">
        <v>90</v>
      </c>
      <c r="C24" s="52" t="s">
        <v>91</v>
      </c>
      <c r="D24" s="244">
        <v>86556</v>
      </c>
      <c r="E24" s="244">
        <v>88791.15</v>
      </c>
      <c r="F24" s="54">
        <f t="shared" si="0"/>
        <v>102.58231665049216</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225017</v>
      </c>
      <c r="E27" s="244">
        <v>404986.95</v>
      </c>
      <c r="F27" s="54">
        <f t="shared" si="0"/>
        <v>179.98060146566704</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95093</v>
      </c>
      <c r="E29" s="53">
        <f t="shared" si="5"/>
        <v>131508.09</v>
      </c>
      <c r="F29" s="54">
        <f t="shared" si="0"/>
        <v>138.29418569190162</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95093</v>
      </c>
      <c r="E31" s="244">
        <v>131508.09</v>
      </c>
      <c r="F31" s="54">
        <f t="shared" si="0"/>
        <v>138.29418569190162</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3600074</v>
      </c>
      <c r="E50" s="53">
        <f>E51+E54+E59+E62+E65+E68+E71+E74+E77</f>
        <v>3292847.28</v>
      </c>
      <c r="F50" s="54">
        <f t="shared" si="0"/>
        <v>91.466099863502805</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3126948</v>
      </c>
      <c r="E59" s="53">
        <f t="shared" si="12"/>
        <v>3205727.6799999997</v>
      </c>
      <c r="F59" s="54">
        <f t="shared" si="0"/>
        <v>102.51937927973218</v>
      </c>
    </row>
    <row r="60" spans="1:6" ht="24" x14ac:dyDescent="0.2">
      <c r="A60" s="55">
        <v>6331</v>
      </c>
      <c r="B60" s="88" t="s">
        <v>162</v>
      </c>
      <c r="C60" s="52" t="s">
        <v>163</v>
      </c>
      <c r="D60" s="244">
        <v>2786279</v>
      </c>
      <c r="E60" s="244">
        <v>2595517.71</v>
      </c>
      <c r="F60" s="54">
        <f t="shared" si="0"/>
        <v>93.153546719477845</v>
      </c>
    </row>
    <row r="61" spans="1:6" ht="24" x14ac:dyDescent="0.2">
      <c r="A61" s="55">
        <v>6332</v>
      </c>
      <c r="B61" s="88" t="s">
        <v>164</v>
      </c>
      <c r="C61" s="52" t="s">
        <v>165</v>
      </c>
      <c r="D61" s="244">
        <v>340669</v>
      </c>
      <c r="E61" s="244">
        <v>610209.97</v>
      </c>
      <c r="F61" s="54">
        <f t="shared" si="0"/>
        <v>179.12107353472138</v>
      </c>
    </row>
    <row r="62" spans="1:6" ht="12.75" customHeight="1" x14ac:dyDescent="0.2">
      <c r="A62" s="55">
        <v>634</v>
      </c>
      <c r="B62" s="87" t="s">
        <v>166</v>
      </c>
      <c r="C62" s="52" t="s">
        <v>167</v>
      </c>
      <c r="D62" s="53">
        <f t="shared" ref="D62:E62" si="13">SUM(D63:D64)</f>
        <v>273142</v>
      </c>
      <c r="E62" s="53">
        <f t="shared" si="13"/>
        <v>34929.29</v>
      </c>
      <c r="F62" s="54">
        <f t="shared" si="0"/>
        <v>12.787960108661428</v>
      </c>
    </row>
    <row r="63" spans="1:6" ht="12.75" customHeight="1" x14ac:dyDescent="0.2">
      <c r="A63" s="55">
        <v>6341</v>
      </c>
      <c r="B63" s="87" t="s">
        <v>168</v>
      </c>
      <c r="C63" s="52" t="s">
        <v>169</v>
      </c>
      <c r="D63" s="244">
        <v>77562</v>
      </c>
      <c r="E63" s="244">
        <v>34929.29</v>
      </c>
      <c r="F63" s="54">
        <f t="shared" si="0"/>
        <v>45.034024393388513</v>
      </c>
    </row>
    <row r="64" spans="1:6" ht="12.75" customHeight="1" x14ac:dyDescent="0.2">
      <c r="A64" s="55">
        <v>6342</v>
      </c>
      <c r="B64" s="87" t="s">
        <v>170</v>
      </c>
      <c r="C64" s="52" t="s">
        <v>171</v>
      </c>
      <c r="D64" s="244">
        <v>195580</v>
      </c>
      <c r="E64" s="244"/>
      <c r="F64" s="54">
        <f t="shared" si="0"/>
        <v>0</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199984</v>
      </c>
      <c r="E74" s="53">
        <f t="shared" si="17"/>
        <v>52190.31</v>
      </c>
      <c r="F74" s="54">
        <f t="shared" si="0"/>
        <v>26.097242779422352</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v>199984</v>
      </c>
      <c r="E76" s="244">
        <v>52190.31</v>
      </c>
      <c r="F76" s="54">
        <f t="shared" si="0"/>
        <v>26.097242779422352</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123073</v>
      </c>
      <c r="E82" s="53">
        <f t="shared" si="19"/>
        <v>138108.32</v>
      </c>
      <c r="F82" s="54">
        <f t="shared" si="0"/>
        <v>112.21658690370757</v>
      </c>
    </row>
    <row r="83" spans="1:6" ht="12.75" customHeight="1" x14ac:dyDescent="0.2">
      <c r="A83" s="55">
        <v>641</v>
      </c>
      <c r="B83" s="87" t="s">
        <v>208</v>
      </c>
      <c r="C83" s="52" t="s">
        <v>209</v>
      </c>
      <c r="D83" s="53">
        <f t="shared" ref="D83:E83" si="20">SUM(D84:D90)</f>
        <v>14971</v>
      </c>
      <c r="E83" s="53">
        <f t="shared" si="20"/>
        <v>2751.56</v>
      </c>
      <c r="F83" s="54">
        <f t="shared" si="0"/>
        <v>18.379266582058644</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24</v>
      </c>
      <c r="E85" s="244">
        <v>35.479999999999997</v>
      </c>
      <c r="F85" s="54">
        <f t="shared" si="0"/>
        <v>147.83333333333331</v>
      </c>
    </row>
    <row r="86" spans="1:6" ht="12.75" customHeight="1" x14ac:dyDescent="0.2">
      <c r="A86" s="55">
        <v>6414</v>
      </c>
      <c r="B86" s="87" t="s">
        <v>214</v>
      </c>
      <c r="C86" s="52" t="s">
        <v>215</v>
      </c>
      <c r="D86" s="244">
        <v>14947</v>
      </c>
      <c r="E86" s="244">
        <v>2716.08</v>
      </c>
      <c r="F86" s="54">
        <f t="shared" si="0"/>
        <v>18.171405633237438</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108102</v>
      </c>
      <c r="E91" s="53">
        <f t="shared" si="21"/>
        <v>135356.76</v>
      </c>
      <c r="F91" s="54">
        <f t="shared" si="0"/>
        <v>125.21207748237777</v>
      </c>
    </row>
    <row r="92" spans="1:6" ht="12.75" customHeight="1" x14ac:dyDescent="0.2">
      <c r="A92" s="55">
        <v>6421</v>
      </c>
      <c r="B92" s="87" t="s">
        <v>226</v>
      </c>
      <c r="C92" s="52" t="s">
        <v>227</v>
      </c>
      <c r="D92" s="244">
        <v>11152</v>
      </c>
      <c r="E92" s="244">
        <v>2</v>
      </c>
      <c r="F92" s="54">
        <f t="shared" si="0"/>
        <v>1.7934002869440462E-2</v>
      </c>
    </row>
    <row r="93" spans="1:6" ht="12.75" customHeight="1" x14ac:dyDescent="0.2">
      <c r="A93" s="55">
        <v>6422</v>
      </c>
      <c r="B93" s="87" t="s">
        <v>228</v>
      </c>
      <c r="C93" s="52" t="s">
        <v>229</v>
      </c>
      <c r="D93" s="244">
        <v>37581</v>
      </c>
      <c r="E93" s="244">
        <v>31812.45</v>
      </c>
      <c r="F93" s="54">
        <f t="shared" si="0"/>
        <v>84.650355232697365</v>
      </c>
    </row>
    <row r="94" spans="1:6" ht="12.75" customHeight="1" x14ac:dyDescent="0.2">
      <c r="A94" s="55">
        <v>6423</v>
      </c>
      <c r="B94" s="87" t="s">
        <v>230</v>
      </c>
      <c r="C94" s="52" t="s">
        <v>231</v>
      </c>
      <c r="D94" s="244">
        <v>54372</v>
      </c>
      <c r="E94" s="244">
        <v>65069.17</v>
      </c>
      <c r="F94" s="54">
        <f t="shared" si="0"/>
        <v>119.67404178621348</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4997</v>
      </c>
      <c r="E97" s="244">
        <v>38473.14</v>
      </c>
      <c r="F97" s="54">
        <f t="shared" si="0"/>
        <v>769.92475485291175</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1031064</v>
      </c>
      <c r="E106" s="53">
        <f t="shared" si="23"/>
        <v>896019.17</v>
      </c>
      <c r="F106" s="54">
        <f t="shared" si="0"/>
        <v>86.902381423461591</v>
      </c>
    </row>
    <row r="107" spans="1:6" ht="12.75" customHeight="1" x14ac:dyDescent="0.2">
      <c r="A107" s="55">
        <v>651</v>
      </c>
      <c r="B107" s="87" t="s">
        <v>256</v>
      </c>
      <c r="C107" s="52" t="s">
        <v>257</v>
      </c>
      <c r="D107" s="53">
        <f t="shared" ref="D107:E107" si="24">SUM(D108:D111)</f>
        <v>8756</v>
      </c>
      <c r="E107" s="53">
        <f t="shared" si="24"/>
        <v>15393.27</v>
      </c>
      <c r="F107" s="54">
        <f t="shared" si="0"/>
        <v>175.80253540429419</v>
      </c>
    </row>
    <row r="108" spans="1:6" ht="12.75" customHeight="1" x14ac:dyDescent="0.2">
      <c r="A108" s="55">
        <v>6511</v>
      </c>
      <c r="B108" s="87" t="s">
        <v>258</v>
      </c>
      <c r="C108" s="52" t="s">
        <v>259</v>
      </c>
      <c r="D108" s="244">
        <v>107</v>
      </c>
      <c r="E108" s="244">
        <v>150</v>
      </c>
      <c r="F108" s="54">
        <f t="shared" si="0"/>
        <v>140.18691588785046</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v>8649</v>
      </c>
      <c r="E111" s="244">
        <v>15243.27</v>
      </c>
      <c r="F111" s="54">
        <f t="shared" si="0"/>
        <v>176.24314949705169</v>
      </c>
    </row>
    <row r="112" spans="1:6" ht="12.75" customHeight="1" x14ac:dyDescent="0.2">
      <c r="A112" s="55">
        <v>652</v>
      </c>
      <c r="B112" s="87" t="s">
        <v>266</v>
      </c>
      <c r="C112" s="52" t="s">
        <v>267</v>
      </c>
      <c r="D112" s="53">
        <f t="shared" ref="D112:E112" si="25">SUM(D113:D119)</f>
        <v>415047</v>
      </c>
      <c r="E112" s="53">
        <f t="shared" si="25"/>
        <v>134730.25</v>
      </c>
      <c r="F112" s="54">
        <f t="shared" si="0"/>
        <v>32.461444125605055</v>
      </c>
    </row>
    <row r="113" spans="1:6" ht="12.75" customHeight="1" x14ac:dyDescent="0.2">
      <c r="A113" s="55">
        <v>6521</v>
      </c>
      <c r="B113" s="87" t="s">
        <v>268</v>
      </c>
      <c r="C113" s="52" t="s">
        <v>269</v>
      </c>
      <c r="D113" s="244">
        <v>11250</v>
      </c>
      <c r="E113" s="244"/>
      <c r="F113" s="54">
        <f t="shared" si="0"/>
        <v>0</v>
      </c>
    </row>
    <row r="114" spans="1:6" ht="12.75" customHeight="1" x14ac:dyDescent="0.2">
      <c r="A114" s="55">
        <v>6522</v>
      </c>
      <c r="B114" s="87" t="s">
        <v>270</v>
      </c>
      <c r="C114" s="52" t="s">
        <v>271</v>
      </c>
      <c r="D114" s="244">
        <v>312</v>
      </c>
      <c r="E114" s="244">
        <v>1135.01</v>
      </c>
      <c r="F114" s="54">
        <f t="shared" si="0"/>
        <v>363.78525641025641</v>
      </c>
    </row>
    <row r="115" spans="1:6" ht="12.75" customHeight="1" x14ac:dyDescent="0.2">
      <c r="A115" s="55">
        <v>6524</v>
      </c>
      <c r="B115" s="87" t="s">
        <v>272</v>
      </c>
      <c r="C115" s="52" t="s">
        <v>273</v>
      </c>
      <c r="D115" s="244">
        <v>41276</v>
      </c>
      <c r="E115" s="244"/>
      <c r="F115" s="54">
        <f t="shared" si="0"/>
        <v>0</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362209</v>
      </c>
      <c r="E117" s="244">
        <v>133595.24</v>
      </c>
      <c r="F117" s="54">
        <f t="shared" si="0"/>
        <v>36.883467832107982</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607261</v>
      </c>
      <c r="E120" s="53">
        <f t="shared" si="26"/>
        <v>745895.65</v>
      </c>
      <c r="F120" s="54">
        <f t="shared" si="0"/>
        <v>122.82950000082337</v>
      </c>
    </row>
    <row r="121" spans="1:6" ht="12.75" customHeight="1" x14ac:dyDescent="0.2">
      <c r="A121" s="55">
        <v>6531</v>
      </c>
      <c r="B121" s="87" t="s">
        <v>284</v>
      </c>
      <c r="C121" s="52" t="s">
        <v>285</v>
      </c>
      <c r="D121" s="244">
        <v>6313</v>
      </c>
      <c r="E121" s="244">
        <v>55769.39</v>
      </c>
      <c r="F121" s="54">
        <f t="shared" si="0"/>
        <v>883.40551243465859</v>
      </c>
    </row>
    <row r="122" spans="1:6" ht="12.75" customHeight="1" x14ac:dyDescent="0.2">
      <c r="A122" s="55">
        <v>6532</v>
      </c>
      <c r="B122" s="87" t="s">
        <v>286</v>
      </c>
      <c r="C122" s="52" t="s">
        <v>287</v>
      </c>
      <c r="D122" s="244">
        <v>600948</v>
      </c>
      <c r="E122" s="244">
        <v>690126.26</v>
      </c>
      <c r="F122" s="54">
        <f t="shared" si="0"/>
        <v>114.83959677043605</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21850</v>
      </c>
      <c r="E124" s="53">
        <f t="shared" si="27"/>
        <v>17088</v>
      </c>
      <c r="F124" s="54">
        <f t="shared" si="0"/>
        <v>78.205949656750576</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21850</v>
      </c>
      <c r="E128" s="53">
        <f t="shared" si="29"/>
        <v>17088</v>
      </c>
      <c r="F128" s="54">
        <f t="shared" si="0"/>
        <v>78.205949656750576</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v>21850</v>
      </c>
      <c r="E130" s="244">
        <v>17088</v>
      </c>
      <c r="F130" s="54">
        <f t="shared" si="0"/>
        <v>78.205949656750576</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4857341</v>
      </c>
      <c r="E151" s="53">
        <f t="shared" si="35"/>
        <v>6225895.6000000006</v>
      </c>
      <c r="F151" s="54">
        <f t="shared" si="31"/>
        <v>128.17497474441265</v>
      </c>
    </row>
    <row r="152" spans="1:6" ht="12.75" customHeight="1" x14ac:dyDescent="0.2">
      <c r="A152" s="55">
        <v>31</v>
      </c>
      <c r="B152" s="87" t="s">
        <v>345</v>
      </c>
      <c r="C152" s="52" t="s">
        <v>346</v>
      </c>
      <c r="D152" s="53">
        <f t="shared" ref="D152:E152" si="36">D153+D158+D159</f>
        <v>902166</v>
      </c>
      <c r="E152" s="53">
        <f t="shared" si="36"/>
        <v>824387.84000000008</v>
      </c>
      <c r="F152" s="54">
        <f t="shared" si="31"/>
        <v>91.378730743566052</v>
      </c>
    </row>
    <row r="153" spans="1:6" ht="12.75" customHeight="1" x14ac:dyDescent="0.2">
      <c r="A153" s="55">
        <v>311</v>
      </c>
      <c r="B153" s="87" t="s">
        <v>347</v>
      </c>
      <c r="C153" s="52" t="s">
        <v>348</v>
      </c>
      <c r="D153" s="53">
        <f t="shared" ref="D153:E153" si="37">SUM(D154:D157)</f>
        <v>745330</v>
      </c>
      <c r="E153" s="53">
        <f t="shared" si="37"/>
        <v>683079.68000000005</v>
      </c>
      <c r="F153" s="54">
        <f t="shared" si="31"/>
        <v>91.647951913917339</v>
      </c>
    </row>
    <row r="154" spans="1:6" ht="12.75" customHeight="1" x14ac:dyDescent="0.2">
      <c r="A154" s="55">
        <v>3111</v>
      </c>
      <c r="B154" s="87" t="s">
        <v>349</v>
      </c>
      <c r="C154" s="52" t="s">
        <v>350</v>
      </c>
      <c r="D154" s="244">
        <v>745330</v>
      </c>
      <c r="E154" s="244">
        <v>683079.68000000005</v>
      </c>
      <c r="F154" s="54">
        <f t="shared" si="31"/>
        <v>91.647951913917339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33856</v>
      </c>
      <c r="E158" s="244">
        <v>28600</v>
      </c>
      <c r="F158" s="54">
        <f t="shared" si="31"/>
        <v>84.475425330812854</v>
      </c>
    </row>
    <row r="159" spans="1:6" ht="12.75" customHeight="1" x14ac:dyDescent="0.2">
      <c r="A159" s="55">
        <v>313</v>
      </c>
      <c r="B159" s="87" t="s">
        <v>359</v>
      </c>
      <c r="C159" s="52" t="s">
        <v>360</v>
      </c>
      <c r="D159" s="53">
        <f t="shared" ref="D159:E159" si="38">SUM(D160:D162)</f>
        <v>122980</v>
      </c>
      <c r="E159" s="53">
        <f t="shared" si="38"/>
        <v>112708.16</v>
      </c>
      <c r="F159" s="54">
        <f t="shared" si="31"/>
        <v>91.647552447552442</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122980</v>
      </c>
      <c r="E161" s="244">
        <v>112708.16</v>
      </c>
      <c r="F161" s="54">
        <f t="shared" si="31"/>
        <v>91.647552447552442</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1835459</v>
      </c>
      <c r="E163" s="53">
        <f t="shared" si="39"/>
        <v>1948422.6300000001</v>
      </c>
      <c r="F163" s="54">
        <f t="shared" si="31"/>
        <v>106.1545166631344</v>
      </c>
    </row>
    <row r="164" spans="1:6" ht="12.75" customHeight="1" x14ac:dyDescent="0.2">
      <c r="A164" s="55">
        <v>321</v>
      </c>
      <c r="B164" s="87" t="s">
        <v>368</v>
      </c>
      <c r="C164" s="52" t="s">
        <v>369</v>
      </c>
      <c r="D164" s="53">
        <f t="shared" ref="D164:E164" si="40">SUM(D165:D168)</f>
        <v>57934</v>
      </c>
      <c r="E164" s="53">
        <f t="shared" si="40"/>
        <v>57848.65</v>
      </c>
      <c r="F164" s="54">
        <f t="shared" si="31"/>
        <v>99.85267718438223</v>
      </c>
    </row>
    <row r="165" spans="1:6" ht="12.75" customHeight="1" x14ac:dyDescent="0.2">
      <c r="A165" s="55">
        <v>3211</v>
      </c>
      <c r="B165" s="87" t="s">
        <v>370</v>
      </c>
      <c r="C165" s="52" t="s">
        <v>371</v>
      </c>
      <c r="D165" s="244"/>
      <c r="E165" s="244">
        <v>224</v>
      </c>
      <c r="F165" s="54" t="str">
        <f t="shared" si="31"/>
        <v>-</v>
      </c>
    </row>
    <row r="166" spans="1:6" ht="12.75" customHeight="1" x14ac:dyDescent="0.2">
      <c r="A166" s="55">
        <v>3212</v>
      </c>
      <c r="B166" s="87" t="s">
        <v>372</v>
      </c>
      <c r="C166" s="52" t="s">
        <v>373</v>
      </c>
      <c r="D166" s="244">
        <v>52473</v>
      </c>
      <c r="E166" s="244">
        <v>42906.15</v>
      </c>
      <c r="F166" s="54">
        <f t="shared" si="31"/>
        <v>81.768052141101151</v>
      </c>
    </row>
    <row r="167" spans="1:6" ht="12.75" customHeight="1" x14ac:dyDescent="0.2">
      <c r="A167" s="55">
        <v>3213</v>
      </c>
      <c r="B167" s="87" t="s">
        <v>374</v>
      </c>
      <c r="C167" s="52" t="s">
        <v>375</v>
      </c>
      <c r="D167" s="244">
        <v>1149</v>
      </c>
      <c r="E167" s="244">
        <v>7552.5</v>
      </c>
      <c r="F167" s="54">
        <f t="shared" si="31"/>
        <v>657.31070496083555</v>
      </c>
    </row>
    <row r="168" spans="1:6" ht="12.75" customHeight="1" x14ac:dyDescent="0.2">
      <c r="A168" s="55">
        <v>3214</v>
      </c>
      <c r="B168" s="87" t="s">
        <v>376</v>
      </c>
      <c r="C168" s="52" t="s">
        <v>377</v>
      </c>
      <c r="D168" s="244">
        <v>4312</v>
      </c>
      <c r="E168" s="244">
        <v>7166</v>
      </c>
      <c r="F168" s="54">
        <f t="shared" si="31"/>
        <v>166.18738404452691</v>
      </c>
    </row>
    <row r="169" spans="1:6" ht="12.75" customHeight="1" x14ac:dyDescent="0.2">
      <c r="A169" s="55">
        <v>322</v>
      </c>
      <c r="B169" s="87" t="s">
        <v>378</v>
      </c>
      <c r="C169" s="52" t="s">
        <v>379</v>
      </c>
      <c r="D169" s="53">
        <f t="shared" ref="D169:E169" si="41">SUM(D170:D176)</f>
        <v>349307</v>
      </c>
      <c r="E169" s="53">
        <f t="shared" si="41"/>
        <v>474327.58</v>
      </c>
      <c r="F169" s="54">
        <f t="shared" si="31"/>
        <v>135.79103195756167</v>
      </c>
    </row>
    <row r="170" spans="1:6" ht="12.75" customHeight="1" x14ac:dyDescent="0.2">
      <c r="A170" s="55">
        <v>3221</v>
      </c>
      <c r="B170" s="87" t="s">
        <v>380</v>
      </c>
      <c r="C170" s="52" t="s">
        <v>381</v>
      </c>
      <c r="D170" s="244">
        <v>36371</v>
      </c>
      <c r="E170" s="244">
        <v>33674.949999999997</v>
      </c>
      <c r="F170" s="54">
        <f t="shared" si="31"/>
        <v>92.587363558879318</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301304</v>
      </c>
      <c r="E172" s="244">
        <v>429356.13</v>
      </c>
      <c r="F172" s="54">
        <f t="shared" si="31"/>
        <v>142.49931298621991</v>
      </c>
    </row>
    <row r="173" spans="1:6" ht="12.75" customHeight="1" x14ac:dyDescent="0.2">
      <c r="A173" s="55">
        <v>3224</v>
      </c>
      <c r="B173" s="87" t="s">
        <v>386</v>
      </c>
      <c r="C173" s="52" t="s">
        <v>387</v>
      </c>
      <c r="D173" s="244">
        <v>2675</v>
      </c>
      <c r="E173" s="244">
        <v>127.1</v>
      </c>
      <c r="F173" s="54">
        <f t="shared" si="31"/>
        <v>4.7514018691588786</v>
      </c>
    </row>
    <row r="174" spans="1:6" ht="12.75" customHeight="1" x14ac:dyDescent="0.2">
      <c r="A174" s="55">
        <v>3225</v>
      </c>
      <c r="B174" s="87" t="s">
        <v>388</v>
      </c>
      <c r="C174" s="52" t="s">
        <v>389</v>
      </c>
      <c r="D174" s="244">
        <v>6967</v>
      </c>
      <c r="E174" s="244">
        <v>11169.4</v>
      </c>
      <c r="F174" s="54">
        <f t="shared" si="31"/>
        <v>160.31864504090714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1990</v>
      </c>
      <c r="E176" s="244"/>
      <c r="F176" s="54">
        <f t="shared" si="31"/>
        <v>0</v>
      </c>
    </row>
    <row r="177" spans="1:6" ht="12.75" customHeight="1" x14ac:dyDescent="0.2">
      <c r="A177" s="55">
        <v>323</v>
      </c>
      <c r="B177" s="87" t="s">
        <v>394</v>
      </c>
      <c r="C177" s="52" t="s">
        <v>395</v>
      </c>
      <c r="D177" s="53">
        <f t="shared" ref="D177:E177" si="42">SUM(D178:D186)</f>
        <v>1093411</v>
      </c>
      <c r="E177" s="53">
        <f t="shared" si="42"/>
        <v>1273184.1200000001</v>
      </c>
      <c r="F177" s="54">
        <f t="shared" si="31"/>
        <v>116.44149546693787</v>
      </c>
    </row>
    <row r="178" spans="1:6" ht="12.75" customHeight="1" x14ac:dyDescent="0.2">
      <c r="A178" s="55">
        <v>3231</v>
      </c>
      <c r="B178" s="87" t="s">
        <v>396</v>
      </c>
      <c r="C178" s="52" t="s">
        <v>397</v>
      </c>
      <c r="D178" s="244">
        <v>48858</v>
      </c>
      <c r="E178" s="244">
        <v>49581.2</v>
      </c>
      <c r="F178" s="54">
        <f t="shared" si="31"/>
        <v>101.48020794956814</v>
      </c>
    </row>
    <row r="179" spans="1:6" ht="12.75" customHeight="1" x14ac:dyDescent="0.2">
      <c r="A179" s="55">
        <v>3232</v>
      </c>
      <c r="B179" s="87" t="s">
        <v>398</v>
      </c>
      <c r="C179" s="52" t="s">
        <v>399</v>
      </c>
      <c r="D179" s="244">
        <v>566242</v>
      </c>
      <c r="E179" s="244">
        <v>648762.65</v>
      </c>
      <c r="F179" s="54">
        <f t="shared" si="31"/>
        <v>114.57338911631423</v>
      </c>
    </row>
    <row r="180" spans="1:6" ht="12.75" customHeight="1" x14ac:dyDescent="0.2">
      <c r="A180" s="55">
        <v>3233</v>
      </c>
      <c r="B180" s="87" t="s">
        <v>400</v>
      </c>
      <c r="C180" s="52" t="s">
        <v>401</v>
      </c>
      <c r="D180" s="244">
        <v>31833</v>
      </c>
      <c r="E180" s="244">
        <v>60084.98</v>
      </c>
      <c r="F180" s="54">
        <f t="shared" si="31"/>
        <v>188.75060471837401</v>
      </c>
    </row>
    <row r="181" spans="1:6" ht="12.75" customHeight="1" x14ac:dyDescent="0.2">
      <c r="A181" s="55">
        <v>3234</v>
      </c>
      <c r="B181" s="87" t="s">
        <v>402</v>
      </c>
      <c r="C181" s="52" t="s">
        <v>403</v>
      </c>
      <c r="D181" s="244">
        <v>171914</v>
      </c>
      <c r="E181" s="244">
        <v>165521.04</v>
      </c>
      <c r="F181" s="54">
        <f t="shared" si="31"/>
        <v>96.281303442418888</v>
      </c>
    </row>
    <row r="182" spans="1:6" ht="12.75" customHeight="1" x14ac:dyDescent="0.2">
      <c r="A182" s="55">
        <v>3235</v>
      </c>
      <c r="B182" s="87" t="s">
        <v>404</v>
      </c>
      <c r="C182" s="52" t="s">
        <v>405</v>
      </c>
      <c r="D182" s="244">
        <v>6742</v>
      </c>
      <c r="E182" s="244">
        <v>4500</v>
      </c>
      <c r="F182" s="54">
        <f t="shared" si="31"/>
        <v>66.745772767724702</v>
      </c>
    </row>
    <row r="183" spans="1:6" ht="12.75" customHeight="1" x14ac:dyDescent="0.2">
      <c r="A183" s="55">
        <v>3236</v>
      </c>
      <c r="B183" s="87" t="s">
        <v>406</v>
      </c>
      <c r="C183" s="52" t="s">
        <v>407</v>
      </c>
      <c r="D183" s="244">
        <v>15625</v>
      </c>
      <c r="E183" s="244">
        <v>38350.629999999997</v>
      </c>
      <c r="F183" s="54">
        <f t="shared" si="31"/>
        <v>245.44403199999999</v>
      </c>
    </row>
    <row r="184" spans="1:6" ht="12.75" customHeight="1" x14ac:dyDescent="0.2">
      <c r="A184" s="55">
        <v>3237</v>
      </c>
      <c r="B184" s="87" t="s">
        <v>408</v>
      </c>
      <c r="C184" s="52" t="s">
        <v>409</v>
      </c>
      <c r="D184" s="244">
        <v>131069</v>
      </c>
      <c r="E184" s="244">
        <v>141220.54999999999</v>
      </c>
      <c r="F184" s="54">
        <f t="shared" si="31"/>
        <v>107.74519527882261</v>
      </c>
    </row>
    <row r="185" spans="1:6" ht="12.75" customHeight="1" x14ac:dyDescent="0.2">
      <c r="A185" s="55">
        <v>3238</v>
      </c>
      <c r="B185" s="87" t="s">
        <v>410</v>
      </c>
      <c r="C185" s="52" t="s">
        <v>411</v>
      </c>
      <c r="D185" s="244">
        <v>69011</v>
      </c>
      <c r="E185" s="244">
        <v>101662.5</v>
      </c>
      <c r="F185" s="54">
        <f t="shared" si="31"/>
        <v>147.31347176537074</v>
      </c>
    </row>
    <row r="186" spans="1:6" ht="12.75" customHeight="1" x14ac:dyDescent="0.2">
      <c r="A186" s="55">
        <v>3239</v>
      </c>
      <c r="B186" s="87" t="s">
        <v>412</v>
      </c>
      <c r="C186" s="52" t="s">
        <v>413</v>
      </c>
      <c r="D186" s="244">
        <v>52117</v>
      </c>
      <c r="E186" s="244">
        <v>63500.57</v>
      </c>
      <c r="F186" s="54">
        <f t="shared" si="31"/>
        <v>121.84233551432354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334807</v>
      </c>
      <c r="E188" s="53">
        <f t="shared" si="43"/>
        <v>143062.28</v>
      </c>
      <c r="F188" s="54">
        <f t="shared" si="31"/>
        <v>42.729775661799188</v>
      </c>
    </row>
    <row r="189" spans="1:6" ht="12.75" customHeight="1" x14ac:dyDescent="0.2">
      <c r="A189" s="55">
        <v>3291</v>
      </c>
      <c r="B189" s="234" t="s">
        <v>418</v>
      </c>
      <c r="C189" s="52" t="s">
        <v>419</v>
      </c>
      <c r="D189" s="244">
        <v>274791</v>
      </c>
      <c r="E189" s="244">
        <v>44702.5</v>
      </c>
      <c r="F189" s="54">
        <f t="shared" si="31"/>
        <v>16.267818087200819</v>
      </c>
    </row>
    <row r="190" spans="1:6" ht="12.75" customHeight="1" x14ac:dyDescent="0.2">
      <c r="A190" s="55">
        <v>3292</v>
      </c>
      <c r="B190" s="87" t="s">
        <v>420</v>
      </c>
      <c r="C190" s="52" t="s">
        <v>421</v>
      </c>
      <c r="D190" s="244">
        <v>6103</v>
      </c>
      <c r="E190" s="244">
        <v>6053.78</v>
      </c>
      <c r="F190" s="54">
        <f t="shared" si="31"/>
        <v>99.193511387842037</v>
      </c>
    </row>
    <row r="191" spans="1:6" ht="12.75" customHeight="1" x14ac:dyDescent="0.2">
      <c r="A191" s="55">
        <v>3293</v>
      </c>
      <c r="B191" s="87" t="s">
        <v>422</v>
      </c>
      <c r="C191" s="52" t="s">
        <v>423</v>
      </c>
      <c r="D191" s="244">
        <v>27947</v>
      </c>
      <c r="E191" s="244">
        <v>56472.47</v>
      </c>
      <c r="F191" s="54">
        <f t="shared" si="31"/>
        <v>202.06988227716752</v>
      </c>
    </row>
    <row r="192" spans="1:6" ht="12.75" customHeight="1" x14ac:dyDescent="0.2">
      <c r="A192" s="55">
        <v>3294</v>
      </c>
      <c r="B192" s="87" t="s">
        <v>424</v>
      </c>
      <c r="C192" s="52" t="s">
        <v>425</v>
      </c>
      <c r="D192" s="244">
        <v>15840</v>
      </c>
      <c r="E192" s="244">
        <v>25440.28</v>
      </c>
      <c r="F192" s="54">
        <f t="shared" si="31"/>
        <v>160.60782828282828</v>
      </c>
    </row>
    <row r="193" spans="1:6" ht="12.75" customHeight="1" x14ac:dyDescent="0.2">
      <c r="A193" s="55">
        <v>3295</v>
      </c>
      <c r="B193" s="87" t="s">
        <v>426</v>
      </c>
      <c r="C193" s="52" t="s">
        <v>427</v>
      </c>
      <c r="D193" s="244">
        <v>9090</v>
      </c>
      <c r="E193" s="244">
        <v>8193.25</v>
      </c>
      <c r="F193" s="54">
        <f t="shared" si="31"/>
        <v>90.134763476347629</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1036</v>
      </c>
      <c r="E195" s="244">
        <v>2200</v>
      </c>
      <c r="F195" s="54">
        <f t="shared" si="31"/>
        <v>212.35521235521239</v>
      </c>
    </row>
    <row r="196" spans="1:6" ht="12.75" customHeight="1" x14ac:dyDescent="0.2">
      <c r="A196" s="55">
        <v>34</v>
      </c>
      <c r="B196" s="234" t="s">
        <v>432</v>
      </c>
      <c r="C196" s="52" t="s">
        <v>433</v>
      </c>
      <c r="D196" s="53">
        <f t="shared" ref="D196:E196" si="44">D197+D202+D210</f>
        <v>34016</v>
      </c>
      <c r="E196" s="53">
        <f t="shared" si="44"/>
        <v>24194.9</v>
      </c>
      <c r="F196" s="54">
        <f t="shared" si="31"/>
        <v>71.127998588899345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34016</v>
      </c>
      <c r="E210" s="53">
        <f t="shared" si="47"/>
        <v>24194.9</v>
      </c>
      <c r="F210" s="54">
        <f t="shared" si="31"/>
        <v>71.127998588899345</v>
      </c>
    </row>
    <row r="211" spans="1:6" ht="12.75" customHeight="1" x14ac:dyDescent="0.2">
      <c r="A211" s="55">
        <v>3431</v>
      </c>
      <c r="B211" s="234" t="s">
        <v>462</v>
      </c>
      <c r="C211" s="52" t="s">
        <v>463</v>
      </c>
      <c r="D211" s="244">
        <v>33911</v>
      </c>
      <c r="E211" s="244">
        <v>24194.9</v>
      </c>
      <c r="F211" s="54">
        <f t="shared" si="31"/>
        <v>71.348235085960312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105</v>
      </c>
      <c r="E213" s="244"/>
      <c r="F213" s="54">
        <f t="shared" si="31"/>
        <v>0</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35565</v>
      </c>
      <c r="E215" s="53">
        <f t="shared" si="48"/>
        <v>32347.26</v>
      </c>
      <c r="F215" s="54">
        <f t="shared" si="31"/>
        <v>90.952509489666795</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35565</v>
      </c>
      <c r="E219" s="53">
        <f t="shared" si="50"/>
        <v>32347.26</v>
      </c>
      <c r="F219" s="54">
        <f t="shared" si="31"/>
        <v>90.952509489666795</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35565</v>
      </c>
      <c r="E222" s="244">
        <v>32347.26</v>
      </c>
      <c r="F222" s="54">
        <f t="shared" si="31"/>
        <v>90.952509489666795</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1019772</v>
      </c>
      <c r="E224" s="53">
        <f t="shared" si="51"/>
        <v>2535993.69</v>
      </c>
      <c r="F224" s="54">
        <f t="shared" ref="F224:F235" si="52">IF(D224&lt;&gt;0,IF(E224/D224&gt;=100,"&gt;&gt;100",E224/D224*100),"-")</f>
        <v>248.68242018804204</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1019772</v>
      </c>
      <c r="E236" s="53">
        <f t="shared" si="56"/>
        <v>2535993.69</v>
      </c>
      <c r="F236" s="54">
        <f t="shared" ref="F236:F239" si="57">IF(D236&lt;&gt;0,IF(E236/D236&gt;=100,"&gt;&gt;100",E236/D236*100),"-")</f>
        <v>248.68242018804204</v>
      </c>
    </row>
    <row r="237" spans="1:6" ht="12.75" customHeight="1" x14ac:dyDescent="0.2">
      <c r="A237" s="55" t="s">
        <v>514</v>
      </c>
      <c r="B237" s="87" t="s">
        <v>515</v>
      </c>
      <c r="C237" s="52" t="s">
        <v>514</v>
      </c>
      <c r="D237" s="244">
        <v>419772</v>
      </c>
      <c r="E237" s="244">
        <v>595788.93000000005</v>
      </c>
      <c r="F237" s="54">
        <f t="shared" si="57"/>
        <v>141.93155570166661</v>
      </c>
    </row>
    <row r="238" spans="1:6" ht="12.75" customHeight="1" x14ac:dyDescent="0.2">
      <c r="A238" s="55" t="s">
        <v>516</v>
      </c>
      <c r="B238" s="87" t="s">
        <v>517</v>
      </c>
      <c r="C238" s="52" t="s">
        <v>516</v>
      </c>
      <c r="D238" s="244">
        <v>600000</v>
      </c>
      <c r="E238" s="244">
        <v>1940204.76</v>
      </c>
      <c r="F238" s="54">
        <f t="shared" si="57"/>
        <v>323.36745999999999</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302396</v>
      </c>
      <c r="E252" s="53">
        <f t="shared" si="63"/>
        <v>312179.54000000004</v>
      </c>
      <c r="F252" s="54">
        <f t="shared" ref="F252:F258" si="64">IF(D252&lt;&gt;0,IF(E252/D252&gt;=100,"&gt;&gt;100",E252/D252*100),"-")</f>
        <v>103.23534041455575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302396</v>
      </c>
      <c r="E259" s="53">
        <f t="shared" si="66"/>
        <v>312179.54000000004</v>
      </c>
      <c r="F259" s="54">
        <f t="shared" ref="F259:F262" si="67">IF(D259&lt;&gt;0,IF(E259/D259&gt;=100,"&gt;&gt;100",E259/D259*100),"-")</f>
        <v>103.23534041455575</v>
      </c>
    </row>
    <row r="260" spans="1:6" ht="12.75" customHeight="1" x14ac:dyDescent="0.2">
      <c r="A260" s="55">
        <v>3721</v>
      </c>
      <c r="B260" s="87" t="s">
        <v>556</v>
      </c>
      <c r="C260" s="52" t="s">
        <v>557</v>
      </c>
      <c r="D260" s="244">
        <v>86357</v>
      </c>
      <c r="E260" s="244">
        <v>112200</v>
      </c>
      <c r="F260" s="54">
        <f t="shared" si="67"/>
        <v>129.92577324362819</v>
      </c>
    </row>
    <row r="261" spans="1:6" ht="12.75" customHeight="1" x14ac:dyDescent="0.2">
      <c r="A261" s="55">
        <v>3722</v>
      </c>
      <c r="B261" s="87" t="s">
        <v>558</v>
      </c>
      <c r="C261" s="52" t="s">
        <v>559</v>
      </c>
      <c r="D261" s="244">
        <v>216039</v>
      </c>
      <c r="E261" s="244">
        <v>199979.54</v>
      </c>
      <c r="F261" s="54">
        <f t="shared" si="67"/>
        <v>92.566406991330268</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727967</v>
      </c>
      <c r="E263" s="53">
        <f t="shared" si="68"/>
        <v>548369.74</v>
      </c>
      <c r="F263" s="54">
        <f t="shared" ref="F263:F267" si="69">IF(D263&lt;&gt;0,IF(E263/D263&gt;=100,"&gt;&gt;100",E263/D263*100),"-")</f>
        <v>75.328928371753108</v>
      </c>
    </row>
    <row r="264" spans="1:6" ht="12.75" customHeight="1" x14ac:dyDescent="0.2">
      <c r="A264" s="55">
        <v>381</v>
      </c>
      <c r="B264" s="87" t="s">
        <v>564</v>
      </c>
      <c r="C264" s="52" t="s">
        <v>565</v>
      </c>
      <c r="D264" s="53">
        <f t="shared" ref="D264:E264" si="70">SUM(D265:D267)</f>
        <v>391848</v>
      </c>
      <c r="E264" s="53">
        <f t="shared" si="70"/>
        <v>324609.24</v>
      </c>
      <c r="F264" s="54">
        <f t="shared" si="69"/>
        <v>82.84060145770809</v>
      </c>
    </row>
    <row r="265" spans="1:6" ht="12.75" customHeight="1" x14ac:dyDescent="0.2">
      <c r="A265" s="55">
        <v>3811</v>
      </c>
      <c r="B265" s="87" t="s">
        <v>566</v>
      </c>
      <c r="C265" s="52" t="s">
        <v>567</v>
      </c>
      <c r="D265" s="244">
        <v>391848</v>
      </c>
      <c r="E265" s="244">
        <v>324609.24</v>
      </c>
      <c r="F265" s="54">
        <f t="shared" si="69"/>
        <v>82.84060145770809</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296146</v>
      </c>
      <c r="E268" s="53">
        <f t="shared" si="71"/>
        <v>211000</v>
      </c>
      <c r="F268" s="54">
        <f t="shared" ref="F268:F272" si="72">IF(D268&lt;&gt;0,IF(E268/D268&gt;=100,"&gt;&gt;100",E268/D268*100),"-")</f>
        <v>71.248640873082863</v>
      </c>
    </row>
    <row r="269" spans="1:6" ht="12.75" customHeight="1" x14ac:dyDescent="0.2">
      <c r="A269" s="55">
        <v>3821</v>
      </c>
      <c r="B269" s="87" t="s">
        <v>574</v>
      </c>
      <c r="C269" s="52" t="s">
        <v>575</v>
      </c>
      <c r="D269" s="244">
        <v>296146</v>
      </c>
      <c r="E269" s="244">
        <v>211000</v>
      </c>
      <c r="F269" s="54">
        <f t="shared" si="72"/>
        <v>71.248640873082863</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39973</v>
      </c>
      <c r="E279" s="53">
        <f t="shared" si="75"/>
        <v>12760.5</v>
      </c>
      <c r="F279" s="54">
        <f t="shared" si="74"/>
        <v>31.922797888574788</v>
      </c>
    </row>
    <row r="280" spans="1:6" ht="24" x14ac:dyDescent="0.2">
      <c r="A280" s="55">
        <v>3861</v>
      </c>
      <c r="B280" s="87" t="s">
        <v>595</v>
      </c>
      <c r="C280" s="52" t="s">
        <v>596</v>
      </c>
      <c r="D280" s="244">
        <v>39973</v>
      </c>
      <c r="E280" s="244">
        <v>12760.5</v>
      </c>
      <c r="F280" s="54">
        <f t="shared" si="74"/>
        <v>31.922797888574788</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4857341</v>
      </c>
      <c r="E289" s="53">
        <f t="shared" si="79"/>
        <v>6225895.6000000006</v>
      </c>
      <c r="F289" s="54">
        <f t="shared" si="76"/>
        <v>128.17497474441265</v>
      </c>
    </row>
    <row r="290" spans="1:6" ht="12.75" customHeight="1" x14ac:dyDescent="0.2">
      <c r="A290" s="55" t="s">
        <v>605</v>
      </c>
      <c r="B290" s="87" t="s">
        <v>616</v>
      </c>
      <c r="C290" s="52" t="s">
        <v>617</v>
      </c>
      <c r="D290" s="53">
        <f>IF(D6&gt;=D289,D6-D289,0)</f>
        <v>2962210</v>
      </c>
      <c r="E290" s="53">
        <f>IF(E6&gt;=E289,E6-E289,0)</f>
        <v>2187092.5099999988</v>
      </c>
      <c r="F290" s="54">
        <f t="shared" si="76"/>
        <v>73.833135057946564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1244783</v>
      </c>
      <c r="E292" s="244">
        <v>2303759.89</v>
      </c>
      <c r="F292" s="54">
        <f t="shared" si="76"/>
        <v>185.0732127607784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744647</v>
      </c>
      <c r="E294" s="244">
        <v>794739.75</v>
      </c>
      <c r="F294" s="54">
        <f t="shared" si="76"/>
        <v>106.72704650659976</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2800</v>
      </c>
      <c r="E298" s="53">
        <f t="shared" si="80"/>
        <v>6812.6</v>
      </c>
      <c r="F298" s="54">
        <f t="shared" ref="F298:F418" si="81">IF(D298&lt;&gt;0,IF(E298/D298&gt;=100,"&gt;&gt;100",E298/D298*100),"-")</f>
        <v>243.30714285714285</v>
      </c>
    </row>
    <row r="299" spans="1:6" ht="12.75" customHeight="1" x14ac:dyDescent="0.2">
      <c r="A299" s="55">
        <v>71</v>
      </c>
      <c r="B299" s="87" t="s">
        <v>633</v>
      </c>
      <c r="C299" s="52" t="s">
        <v>634</v>
      </c>
      <c r="D299" s="53">
        <f t="shared" ref="D299:E299" si="82">D300+D304</f>
        <v>2800</v>
      </c>
      <c r="E299" s="53">
        <f t="shared" si="82"/>
        <v>6812.6</v>
      </c>
      <c r="F299" s="54">
        <f t="shared" si="81"/>
        <v>243.30714285714285</v>
      </c>
    </row>
    <row r="300" spans="1:6" ht="24" x14ac:dyDescent="0.2">
      <c r="A300" s="55">
        <v>711</v>
      </c>
      <c r="B300" s="87" t="s">
        <v>635</v>
      </c>
      <c r="C300" s="52" t="s">
        <v>636</v>
      </c>
      <c r="D300" s="53">
        <f t="shared" ref="D300:E300" si="83">SUM(D301:D303)</f>
        <v>2800</v>
      </c>
      <c r="E300" s="53">
        <f t="shared" si="83"/>
        <v>6812.6</v>
      </c>
      <c r="F300" s="54">
        <f t="shared" si="81"/>
        <v>243.30714285714285</v>
      </c>
    </row>
    <row r="301" spans="1:6" ht="12.75" customHeight="1" x14ac:dyDescent="0.2">
      <c r="A301" s="55">
        <v>7111</v>
      </c>
      <c r="B301" s="87" t="s">
        <v>637</v>
      </c>
      <c r="C301" s="52" t="s">
        <v>638</v>
      </c>
      <c r="D301" s="244">
        <v>2800</v>
      </c>
      <c r="E301" s="244">
        <v>6812.6</v>
      </c>
      <c r="F301" s="54">
        <f t="shared" si="81"/>
        <v>243.30714285714285</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1763233</v>
      </c>
      <c r="E350" s="53">
        <f t="shared" si="95"/>
        <v>558448.39</v>
      </c>
      <c r="F350" s="54">
        <f t="shared" si="81"/>
        <v>31.671843142681656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1763233</v>
      </c>
      <c r="E363" s="53">
        <f t="shared" si="99"/>
        <v>558448.39</v>
      </c>
      <c r="F363" s="54">
        <f t="shared" si="81"/>
        <v>31.671843142681656</v>
      </c>
    </row>
    <row r="364" spans="1:6" ht="12.75" customHeight="1" x14ac:dyDescent="0.2">
      <c r="A364" s="55">
        <v>421</v>
      </c>
      <c r="B364" s="87" t="s">
        <v>755</v>
      </c>
      <c r="C364" s="52" t="s">
        <v>756</v>
      </c>
      <c r="D364" s="53">
        <f t="shared" ref="D364:E364" si="100">SUM(D365:D368)</f>
        <v>1060179</v>
      </c>
      <c r="E364" s="53">
        <f t="shared" si="100"/>
        <v>492417.64</v>
      </c>
      <c r="F364" s="54">
        <f t="shared" si="81"/>
        <v>46.446650990068662</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176406</v>
      </c>
      <c r="E366" s="244">
        <v>51612.89</v>
      </c>
      <c r="F366" s="54">
        <f t="shared" si="81"/>
        <v>29.258012766005692</v>
      </c>
    </row>
    <row r="367" spans="1:6" ht="12.75" customHeight="1" x14ac:dyDescent="0.2">
      <c r="A367" s="55">
        <v>4213</v>
      </c>
      <c r="B367" s="87" t="s">
        <v>665</v>
      </c>
      <c r="C367" s="52" t="s">
        <v>759</v>
      </c>
      <c r="D367" s="244">
        <v>728650</v>
      </c>
      <c r="E367" s="244">
        <v>174296.44</v>
      </c>
      <c r="F367" s="54">
        <f t="shared" si="81"/>
        <v>23.920461126741234</v>
      </c>
    </row>
    <row r="368" spans="1:6" ht="12.75" customHeight="1" x14ac:dyDescent="0.2">
      <c r="A368" s="55">
        <v>4214</v>
      </c>
      <c r="B368" s="87" t="s">
        <v>667</v>
      </c>
      <c r="C368" s="52" t="s">
        <v>760</v>
      </c>
      <c r="D368" s="244">
        <v>155123</v>
      </c>
      <c r="E368" s="244">
        <v>266508.31</v>
      </c>
      <c r="F368" s="54">
        <f t="shared" si="81"/>
        <v>171.80450996950808</v>
      </c>
    </row>
    <row r="369" spans="1:6" ht="12.75" customHeight="1" x14ac:dyDescent="0.2">
      <c r="A369" s="55">
        <v>422</v>
      </c>
      <c r="B369" s="87" t="s">
        <v>761</v>
      </c>
      <c r="C369" s="52" t="s">
        <v>762</v>
      </c>
      <c r="D369" s="53">
        <f t="shared" ref="D369:E369" si="101">SUM(D370:D377)</f>
        <v>703054</v>
      </c>
      <c r="E369" s="53">
        <f t="shared" si="101"/>
        <v>22905.75</v>
      </c>
      <c r="F369" s="54">
        <f t="shared" si="81"/>
        <v>3.2580356558671171</v>
      </c>
    </row>
    <row r="370" spans="1:6" ht="12.75" customHeight="1" x14ac:dyDescent="0.2">
      <c r="A370" s="55">
        <v>4221</v>
      </c>
      <c r="B370" s="87" t="s">
        <v>671</v>
      </c>
      <c r="C370" s="52" t="s">
        <v>763</v>
      </c>
      <c r="D370" s="244">
        <v>2269</v>
      </c>
      <c r="E370" s="244">
        <v>22905.75</v>
      </c>
      <c r="F370" s="54">
        <f t="shared" si="81"/>
        <v>1009.5085940943146</v>
      </c>
    </row>
    <row r="371" spans="1:6" ht="12.75" customHeight="1" x14ac:dyDescent="0.2">
      <c r="A371" s="55">
        <v>4222</v>
      </c>
      <c r="B371" s="87" t="s">
        <v>764</v>
      </c>
      <c r="C371" s="52" t="s">
        <v>765</v>
      </c>
      <c r="D371" s="244">
        <v>563</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700222</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43125</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43125</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1760433</v>
      </c>
      <c r="E408" s="53">
        <f t="shared" si="111"/>
        <v>551635.79</v>
      </c>
      <c r="F408" s="54">
        <f t="shared" si="81"/>
        <v>31.335233434047193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7822351</v>
      </c>
      <c r="E412" s="53">
        <f>E6+E298</f>
        <v>8419800.709999999</v>
      </c>
      <c r="F412" s="54">
        <f t="shared" si="81"/>
        <v>107.63772566585159</v>
      </c>
    </row>
    <row r="413" spans="1:6" ht="12.75" customHeight="1" x14ac:dyDescent="0.2">
      <c r="A413" s="55" t="s">
        <v>605</v>
      </c>
      <c r="B413" s="87" t="s">
        <v>828</v>
      </c>
      <c r="C413" s="52" t="s">
        <v>829</v>
      </c>
      <c r="D413" s="53">
        <f t="shared" ref="D413:E413" si="112">D289+D350</f>
        <v>6620574</v>
      </c>
      <c r="E413" s="53">
        <f t="shared" si="112"/>
        <v>6784343.9900000002</v>
      </c>
      <c r="F413" s="54">
        <f t="shared" si="81"/>
        <v>102.47365243557431</v>
      </c>
    </row>
    <row r="414" spans="1:6" ht="12.75" customHeight="1" x14ac:dyDescent="0.2">
      <c r="A414" s="55" t="s">
        <v>605</v>
      </c>
      <c r="B414" s="87" t="s">
        <v>830</v>
      </c>
      <c r="C414" s="52" t="s">
        <v>831</v>
      </c>
      <c r="D414" s="53">
        <f t="shared" ref="D414:E414" si="113">IF(D412&gt;=D413,D412-D413,0)</f>
        <v>1201777</v>
      </c>
      <c r="E414" s="53">
        <f t="shared" si="113"/>
        <v>1635456.7199999988</v>
      </c>
      <c r="F414" s="54">
        <f t="shared" si="81"/>
        <v>136.08653851754516</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1244783</v>
      </c>
      <c r="E416" s="53">
        <f t="shared" si="115"/>
        <v>2303759.89</v>
      </c>
      <c r="F416" s="54">
        <f t="shared" si="81"/>
        <v>185.0732127607784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744647</v>
      </c>
      <c r="E418" s="64">
        <f t="shared" si="117"/>
        <v>794739.75</v>
      </c>
      <c r="F418" s="59">
        <f t="shared" si="81"/>
        <v>106.72704650659976</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142800</v>
      </c>
      <c r="E528" s="53">
        <f t="shared" si="148"/>
        <v>0</v>
      </c>
      <c r="F528" s="54">
        <f t="shared" si="119"/>
        <v>0</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142800</v>
      </c>
      <c r="E580" s="53">
        <f t="shared" si="162"/>
        <v>0</v>
      </c>
      <c r="F580" s="54">
        <f t="shared" si="119"/>
        <v>0</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142800</v>
      </c>
      <c r="E585" s="53">
        <f t="shared" si="164"/>
        <v>0</v>
      </c>
      <c r="F585" s="54">
        <f t="shared" si="119"/>
        <v>0</v>
      </c>
    </row>
    <row r="586" spans="1:6" ht="12.75" customHeight="1" x14ac:dyDescent="0.2">
      <c r="A586" s="55">
        <v>5321</v>
      </c>
      <c r="B586" s="87" t="s">
        <v>1167</v>
      </c>
      <c r="C586" s="52" t="s">
        <v>1168</v>
      </c>
      <c r="D586" s="244">
        <v>142800</v>
      </c>
      <c r="E586" s="244"/>
      <c r="F586" s="54">
        <f t="shared" si="119"/>
        <v>0</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142800</v>
      </c>
      <c r="E636" s="53">
        <f t="shared" si="179"/>
        <v>0</v>
      </c>
      <c r="F636" s="54">
        <f t="shared" si="119"/>
        <v>0</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7822351</v>
      </c>
      <c r="E639" s="53">
        <f t="shared" si="180"/>
        <v>8419800.709999999</v>
      </c>
      <c r="F639" s="54">
        <f t="shared" si="119"/>
        <v>107.63772566585159</v>
      </c>
    </row>
    <row r="640" spans="1:6" ht="12.75" customHeight="1" x14ac:dyDescent="0.2">
      <c r="A640" s="55" t="s">
        <v>605</v>
      </c>
      <c r="B640" s="87" t="s">
        <v>1274</v>
      </c>
      <c r="C640" s="52" t="s">
        <v>1275</v>
      </c>
      <c r="D640" s="53">
        <f t="shared" ref="D640:E640" si="181">D413+D528</f>
        <v>6763374</v>
      </c>
      <c r="E640" s="53">
        <f t="shared" si="181"/>
        <v>6784343.9900000002</v>
      </c>
      <c r="F640" s="54">
        <f t="shared" si="119"/>
        <v>100.31005220175611</v>
      </c>
    </row>
    <row r="641" spans="1:6" ht="12.75" customHeight="1" x14ac:dyDescent="0.2">
      <c r="A641" s="55" t="s">
        <v>605</v>
      </c>
      <c r="B641" s="87" t="s">
        <v>1276</v>
      </c>
      <c r="C641" s="52" t="s">
        <v>1277</v>
      </c>
      <c r="D641" s="53">
        <f t="shared" ref="D641:E641" si="182">IF(D639&gt;=D640,D639-D640,0)</f>
        <v>1058977</v>
      </c>
      <c r="E641" s="53">
        <f t="shared" si="182"/>
        <v>1635456.7199999988</v>
      </c>
      <c r="F641" s="54">
        <f t="shared" si="119"/>
        <v>154.43741648779897</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1244783</v>
      </c>
      <c r="E643" s="53">
        <f t="shared" si="184"/>
        <v>2303759.89</v>
      </c>
      <c r="F643" s="54">
        <f t="shared" si="119"/>
        <v>185.0732127607784</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2303760</v>
      </c>
      <c r="E645" s="53">
        <f t="shared" si="186"/>
        <v>3939216.6099999989</v>
      </c>
      <c r="F645" s="54">
        <f t="shared" si="119"/>
        <v>170.99075467930683</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2678323</v>
      </c>
      <c r="E649" s="244">
        <v>3719085.38</v>
      </c>
      <c r="F649" s="54">
        <f t="shared" ref="F649:F724" si="188">IF(D649&lt;&gt;0,IF(E649/D649&gt;=100,"&gt;&gt;100",E649/D649*100),"-")</f>
        <v>138.85873287127802</v>
      </c>
    </row>
    <row r="650" spans="1:6" ht="12.75" customHeight="1" x14ac:dyDescent="0.2">
      <c r="A650" s="55" t="s">
        <v>1293</v>
      </c>
      <c r="B650" s="87" t="s">
        <v>1294</v>
      </c>
      <c r="C650" s="52" t="s">
        <v>1293</v>
      </c>
      <c r="D650" s="244">
        <v>2158932</v>
      </c>
      <c r="E650" s="244">
        <v>2792100.55</v>
      </c>
      <c r="F650" s="54">
        <f t="shared" si="188"/>
        <v>129.32785979363871</v>
      </c>
    </row>
    <row r="651" spans="1:6" ht="12.75" customHeight="1" x14ac:dyDescent="0.2">
      <c r="A651" s="55" t="s">
        <v>1295</v>
      </c>
      <c r="B651" s="87" t="s">
        <v>1296</v>
      </c>
      <c r="C651" s="52" t="s">
        <v>1295</v>
      </c>
      <c r="D651" s="244">
        <v>2300701</v>
      </c>
      <c r="E651" s="244">
        <v>2292353.7000000002</v>
      </c>
      <c r="F651" s="54">
        <f t="shared" si="188"/>
        <v>99.637184492900204</v>
      </c>
    </row>
    <row r="652" spans="1:6" ht="24" x14ac:dyDescent="0.2">
      <c r="A652" s="55">
        <v>11</v>
      </c>
      <c r="B652" s="87" t="s">
        <v>1297</v>
      </c>
      <c r="C652" s="52" t="s">
        <v>1298</v>
      </c>
      <c r="D652" s="53">
        <f t="shared" ref="D652:E652" si="189">+D649+D650-D651</f>
        <v>2536554</v>
      </c>
      <c r="E652" s="53">
        <f t="shared" si="189"/>
        <v>4218832.2299999995</v>
      </c>
      <c r="F652" s="54">
        <f t="shared" si="188"/>
        <v>166.3214041569783</v>
      </c>
    </row>
    <row r="653" spans="1:6" ht="24" x14ac:dyDescent="0.2">
      <c r="A653" s="55" t="s">
        <v>605</v>
      </c>
      <c r="B653" s="87" t="s">
        <v>1299</v>
      </c>
      <c r="C653" s="52" t="s">
        <v>1300</v>
      </c>
      <c r="D653" s="264">
        <v>6</v>
      </c>
      <c r="E653" s="264">
        <v>5</v>
      </c>
      <c r="F653" s="54">
        <f t="shared" si="188"/>
        <v>83.333333333333343</v>
      </c>
    </row>
    <row r="654" spans="1:6" ht="24" x14ac:dyDescent="0.2">
      <c r="A654" s="55" t="s">
        <v>605</v>
      </c>
      <c r="B654" s="87" t="s">
        <v>1301</v>
      </c>
      <c r="C654" s="52" t="s">
        <v>1302</v>
      </c>
      <c r="D654" s="264"/>
      <c r="E654" s="264"/>
      <c r="F654" s="54" t="str">
        <f t="shared" si="188"/>
        <v>-</v>
      </c>
    </row>
    <row r="655" spans="1:6" ht="12.75" customHeight="1" x14ac:dyDescent="0.2">
      <c r="A655" s="55" t="s">
        <v>605</v>
      </c>
      <c r="B655" s="87" t="s">
        <v>1303</v>
      </c>
      <c r="C655" s="52" t="s">
        <v>1304</v>
      </c>
      <c r="D655" s="264">
        <v>6</v>
      </c>
      <c r="E655" s="264">
        <v>5</v>
      </c>
      <c r="F655" s="54">
        <f t="shared" si="188"/>
        <v>83.333333333333343</v>
      </c>
    </row>
    <row r="656" spans="1:6" ht="12.75" customHeight="1" x14ac:dyDescent="0.2">
      <c r="A656" s="55" t="s">
        <v>605</v>
      </c>
      <c r="B656" s="87" t="s">
        <v>1305</v>
      </c>
      <c r="C656" s="52" t="s">
        <v>1306</v>
      </c>
      <c r="D656" s="264"/>
      <c r="E656" s="264"/>
      <c r="F656" s="54" t="str">
        <f t="shared" si="188"/>
        <v>-</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v>86556</v>
      </c>
      <c r="E658" s="244">
        <v>86791.15</v>
      </c>
      <c r="F658" s="54">
        <f t="shared" si="188"/>
        <v>100.27167382965941</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v>2786279</v>
      </c>
      <c r="E661" s="244">
        <v>2595517.71</v>
      </c>
      <c r="F661" s="54">
        <f t="shared" si="188"/>
        <v>93.153546719477845</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340669</v>
      </c>
      <c r="E665" s="244">
        <v>610209.97</v>
      </c>
      <c r="F665" s="54">
        <f t="shared" si="188"/>
        <v>179.12107353472138</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77562</v>
      </c>
      <c r="E669" s="244">
        <v>34929.29</v>
      </c>
      <c r="F669" s="54">
        <f t="shared" si="188"/>
        <v>45.034024393388513</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v>195580</v>
      </c>
      <c r="E673" s="244"/>
      <c r="F673" s="54">
        <f t="shared" si="188"/>
        <v>0</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199984</v>
      </c>
      <c r="E698" s="244">
        <v>52190.31</v>
      </c>
      <c r="F698" s="54">
        <f t="shared" si="188"/>
        <v>26.097242779422352</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52473</v>
      </c>
      <c r="E718" s="244">
        <v>42906.15</v>
      </c>
      <c r="F718" s="54">
        <f t="shared" si="188"/>
        <v>81.768052141101151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200</v>
      </c>
      <c r="E720" s="244"/>
      <c r="F720" s="54">
        <f t="shared" si="188"/>
        <v>0</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16125</v>
      </c>
      <c r="E722" s="244">
        <v>15676.8</v>
      </c>
      <c r="F722" s="54">
        <f t="shared" si="188"/>
        <v>97.220465116279058</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274791</v>
      </c>
      <c r="E725" s="244">
        <v>44702.5</v>
      </c>
      <c r="F725" s="54">
        <f t="shared" ref="F725:F979" si="190">IF(D725&lt;&gt;0,IF(E725/D725&gt;=100,"&gt;&gt;100",E725/D725*100),"-")</f>
        <v>16.267818087200819</v>
      </c>
    </row>
    <row r="726" spans="1:6" ht="12.75" customHeight="1" x14ac:dyDescent="0.2">
      <c r="A726" s="55" t="s">
        <v>1428</v>
      </c>
      <c r="B726" s="87" t="s">
        <v>1429</v>
      </c>
      <c r="C726" s="52" t="s">
        <v>1428</v>
      </c>
      <c r="D726" s="244">
        <v>6103</v>
      </c>
      <c r="E726" s="244">
        <v>6053.78</v>
      </c>
      <c r="F726" s="54">
        <f t="shared" si="190"/>
        <v>99.193511387842037</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312" t="s">
        <v>3393</v>
      </c>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v>35565</v>
      </c>
      <c r="E759" s="244">
        <v>32347.26</v>
      </c>
      <c r="F759" s="54">
        <f t="shared" si="190"/>
        <v>90.952509489666795</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86357</v>
      </c>
      <c r="E819" s="244">
        <v>112200</v>
      </c>
      <c r="F819" s="54">
        <f t="shared" si="190"/>
        <v>129.92577324362819</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v>216039</v>
      </c>
      <c r="E824" s="244">
        <v>199979.54</v>
      </c>
      <c r="F824" s="54">
        <f t="shared" si="190"/>
        <v>92.566406991330268</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v>391848</v>
      </c>
      <c r="E829" s="244">
        <v>324609.24</v>
      </c>
      <c r="F829" s="54">
        <f t="shared" si="190"/>
        <v>82.84060145770809</v>
      </c>
    </row>
    <row r="830" spans="1:6" ht="12.75" customHeight="1" x14ac:dyDescent="0.2">
      <c r="A830" s="55">
        <v>38612</v>
      </c>
      <c r="B830" s="87" t="s">
        <v>1635</v>
      </c>
      <c r="C830" s="52" t="s">
        <v>1636</v>
      </c>
      <c r="D830" s="244">
        <v>39973</v>
      </c>
      <c r="E830" s="244">
        <v>12760.5</v>
      </c>
      <c r="F830" s="54">
        <f t="shared" si="190"/>
        <v>31.922797888574788</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1" sqref="E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34937194</v>
      </c>
      <c r="E6" s="231">
        <f t="shared" si="0"/>
        <v>35878751.520000003</v>
      </c>
      <c r="F6" s="232">
        <f t="shared" ref="F6:F260" si="1">IF(D6&gt;0,IF(E6/D6&gt;=100,"&gt;&gt;100",E6/D6*100),"-")</f>
        <v>102.69500040558495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32192942</v>
      </c>
      <c r="E7" s="106">
        <f t="shared" si="2"/>
        <v>31241913.900000002</v>
      </c>
      <c r="F7" s="95">
        <f t="shared" si="1"/>
        <v>97.045849055982529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2038405</v>
      </c>
      <c r="E8" s="106">
        <f>E9+E10-E11</f>
        <v>2038405.76</v>
      </c>
      <c r="F8" s="95">
        <f t="shared" si="1"/>
        <v>100.00003728405298</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2038405</v>
      </c>
      <c r="E9" s="249">
        <v>2038405.76</v>
      </c>
      <c r="F9" s="95">
        <f t="shared" si="1"/>
        <v>100.00003728405298</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28908202</v>
      </c>
      <c r="E12" s="106">
        <f t="shared" si="3"/>
        <v>28383995.510000002</v>
      </c>
      <c r="F12" s="95">
        <f t="shared" si="1"/>
        <v>98.186651352443164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28414411</v>
      </c>
      <c r="E13" s="106">
        <f t="shared" si="4"/>
        <v>27597311.420000002</v>
      </c>
      <c r="F13" s="95">
        <f t="shared" si="1"/>
        <v>97.124347993699402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10513788</v>
      </c>
      <c r="E15" s="249">
        <v>10583418.82</v>
      </c>
      <c r="F15" s="95">
        <f t="shared" si="1"/>
        <v>100.6622809971059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20460962</v>
      </c>
      <c r="E16" s="249">
        <v>20635258.010000002</v>
      </c>
      <c r="F16" s="95">
        <f t="shared" si="1"/>
        <v>100.8518466042799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10688255</v>
      </c>
      <c r="E17" s="249">
        <v>10953475.6</v>
      </c>
      <c r="F17" s="95">
        <f t="shared" si="1"/>
        <v>102.48142096160693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13248594</v>
      </c>
      <c r="E18" s="249">
        <v>14574841.01</v>
      </c>
      <c r="F18" s="95">
        <f t="shared" si="1"/>
        <v>110.01047363969339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410717</v>
      </c>
      <c r="E19" s="106">
        <f t="shared" si="5"/>
        <v>660484.88999999966</v>
      </c>
      <c r="F19" s="95">
        <f t="shared" si="1"/>
        <v>160.81264958596788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818438</v>
      </c>
      <c r="E20" s="249">
        <v>828439.54</v>
      </c>
      <c r="F20" s="95">
        <f t="shared" si="1"/>
        <v>101.22202781395782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44451</v>
      </c>
      <c r="E21" s="249">
        <v>236855.51</v>
      </c>
      <c r="F21" s="95">
        <f t="shared" si="1"/>
        <v>532.84630267035618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218762</v>
      </c>
      <c r="E22" s="249">
        <v>218762.12</v>
      </c>
      <c r="F22" s="95">
        <f t="shared" si="1"/>
        <v>100.00005485413372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3350</v>
      </c>
      <c r="E24" s="249">
        <v>3350</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529416</v>
      </c>
      <c r="E26" s="249">
        <v>708864.09</v>
      </c>
      <c r="F26" s="95">
        <f t="shared" si="1"/>
        <v>133.89547916949996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1203700</v>
      </c>
      <c r="E28" s="249">
        <v>1335786.3700000001</v>
      </c>
      <c r="F28" s="95">
        <f t="shared" si="1"/>
        <v>110.97336296419375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37000</v>
      </c>
      <c r="E30" s="249"/>
      <c r="F30" s="95">
        <f t="shared" si="1"/>
        <v>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37000</v>
      </c>
      <c r="E34" s="249"/>
      <c r="F34" s="95">
        <f t="shared" si="1"/>
        <v>0</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83074</v>
      </c>
      <c r="E45" s="106">
        <f t="shared" si="9"/>
        <v>126199.19999999995</v>
      </c>
      <c r="F45" s="95">
        <f t="shared" si="1"/>
        <v>151.91178948888938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70664</v>
      </c>
      <c r="E47" s="249">
        <v>113789.1</v>
      </c>
      <c r="F47" s="95">
        <f t="shared" si="1"/>
        <v>161.02838786369298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641287</v>
      </c>
      <c r="E48" s="249">
        <v>641287.07999999996</v>
      </c>
      <c r="F48" s="95">
        <f t="shared" si="1"/>
        <v>100.00001247491372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60259</v>
      </c>
      <c r="E49" s="249">
        <v>60258.74</v>
      </c>
      <c r="F49" s="95">
        <f t="shared" si="1"/>
        <v>99.999568529182355</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689136</v>
      </c>
      <c r="E50" s="249">
        <v>689135.72</v>
      </c>
      <c r="F50" s="95">
        <f t="shared" si="1"/>
        <v>99.99995936941329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137478</v>
      </c>
      <c r="E54" s="249">
        <v>148200.51</v>
      </c>
      <c r="F54" s="95">
        <f t="shared" si="1"/>
        <v>107.79943700082923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137478</v>
      </c>
      <c r="E55" s="249">
        <v>148200.51</v>
      </c>
      <c r="F55" s="95">
        <f t="shared" si="1"/>
        <v>107.79943700082923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1246335</v>
      </c>
      <c r="E56" s="106">
        <f t="shared" si="11"/>
        <v>819512.63</v>
      </c>
      <c r="F56" s="95">
        <f t="shared" si="1"/>
        <v>65.753800543192639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823339</v>
      </c>
      <c r="E57" s="249">
        <v>806608.88</v>
      </c>
      <c r="F57" s="95">
        <f t="shared" si="1"/>
        <v>97.968015604750903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422996</v>
      </c>
      <c r="E58" s="249">
        <v>12903.75</v>
      </c>
      <c r="F58" s="95">
        <f t="shared" si="1"/>
        <v>3.0505607618038941</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2744252</v>
      </c>
      <c r="E68" s="106">
        <f t="shared" si="13"/>
        <v>4636837.62</v>
      </c>
      <c r="F68" s="95">
        <f t="shared" si="1"/>
        <v>168.96544559318897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2536554</v>
      </c>
      <c r="E69" s="106">
        <f t="shared" si="14"/>
        <v>4218832.2300000004</v>
      </c>
      <c r="F69" s="95">
        <f t="shared" si="1"/>
        <v>166.32140415697833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2534040</v>
      </c>
      <c r="E70" s="106">
        <f t="shared" si="15"/>
        <v>4218832.2300000004</v>
      </c>
      <c r="F70" s="95">
        <f t="shared" si="1"/>
        <v>166.48641023819673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2534040</v>
      </c>
      <c r="E72" s="249">
        <v>4218832.2300000004</v>
      </c>
      <c r="F72" s="95">
        <f t="shared" si="1"/>
        <v>166.48641023819673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2514</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142800</v>
      </c>
      <c r="E134" s="106">
        <f t="shared" si="23"/>
        <v>142800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142800</v>
      </c>
      <c r="E135" s="106">
        <f t="shared" si="24"/>
        <v>142800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142800</v>
      </c>
      <c r="E136" s="249"/>
      <c r="F136" s="95">
        <f t="shared" si="1"/>
        <v>0</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v>142800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64898</v>
      </c>
      <c r="E146" s="106">
        <f t="shared" si="26"/>
        <v>275205.39</v>
      </c>
      <c r="F146" s="95">
        <f t="shared" si="1"/>
        <v>424.05835310795402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61889</v>
      </c>
      <c r="E147" s="249">
        <v>131849.56</v>
      </c>
      <c r="F147" s="95">
        <f t="shared" si="1"/>
        <v>213.04199453860946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31945</v>
      </c>
      <c r="E158" s="249">
        <v>10551.88</v>
      </c>
      <c r="F158" s="95">
        <f t="shared" si="1"/>
        <v>33.031397714822347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650813</v>
      </c>
      <c r="E159" s="249">
        <v>652338.31000000006</v>
      </c>
      <c r="F159" s="95">
        <f t="shared" si="1"/>
        <v>100.23436993422075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679749</v>
      </c>
      <c r="E163" s="249">
        <v>519534.36</v>
      </c>
      <c r="F163" s="95">
        <f t="shared" si="1"/>
        <v>76.430323545897082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34937194</v>
      </c>
      <c r="E175" s="106">
        <f t="shared" si="30"/>
        <v>35878751.519999996</v>
      </c>
      <c r="F175" s="95">
        <f t="shared" si="1"/>
        <v>102.69500040558495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734552</v>
      </c>
      <c r="E176" s="106">
        <f t="shared" si="31"/>
        <v>781349.2300000001</v>
      </c>
      <c r="F176" s="95">
        <f t="shared" si="1"/>
        <v>106.370853254773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733038</v>
      </c>
      <c r="E177" s="106">
        <f t="shared" si="32"/>
        <v>778732.9800000001</v>
      </c>
      <c r="F177" s="95">
        <f t="shared" si="1"/>
        <v>106.23364409484913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66034</v>
      </c>
      <c r="E178" s="249">
        <v>65849.710000000006</v>
      </c>
      <c r="F178" s="95">
        <f t="shared" si="1"/>
        <v>99.720916497561873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56571</v>
      </c>
      <c r="E179" s="249">
        <v>97609.74</v>
      </c>
      <c r="F179" s="95">
        <f t="shared" si="1"/>
        <v>172.54377684679429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576301</v>
      </c>
      <c r="E180" s="106">
        <f t="shared" si="33"/>
        <v>575493.38</v>
      </c>
      <c r="F180" s="95">
        <f t="shared" si="1"/>
        <v>99.859861426580892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576301</v>
      </c>
      <c r="E183" s="249">
        <v>575493.38</v>
      </c>
      <c r="F183" s="95">
        <f t="shared" si="1"/>
        <v>99.859861426580892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5316</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28816</v>
      </c>
      <c r="E188" s="249">
        <v>39780.15</v>
      </c>
      <c r="F188" s="95">
        <f t="shared" si="1"/>
        <v>138.04882704053304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1514</v>
      </c>
      <c r="E189" s="249">
        <v>2616.25</v>
      </c>
      <c r="F189" s="95">
        <f t="shared" si="1"/>
        <v>172.80383091149275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34202642</v>
      </c>
      <c r="E237" s="106">
        <f t="shared" si="41"/>
        <v>35097402.289999999</v>
      </c>
      <c r="F237" s="95">
        <f t="shared" si="1"/>
        <v>102.61605606373917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30403074</v>
      </c>
      <c r="E238" s="106">
        <f t="shared" si="42"/>
        <v>29452069.859999999</v>
      </c>
      <c r="F238" s="95">
        <f t="shared" si="1"/>
        <v>96.872013204980519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31467432</v>
      </c>
      <c r="E239" s="106">
        <f t="shared" si="43"/>
        <v>30516428.199999999</v>
      </c>
      <c r="F239" s="95">
        <f t="shared" si="1"/>
        <v>96.977815666686752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31467432</v>
      </c>
      <c r="E240" s="249">
        <v>30516428.199999999</v>
      </c>
      <c r="F240" s="95">
        <f t="shared" si="1"/>
        <v>96.977815666686752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1064358</v>
      </c>
      <c r="E242" s="106">
        <f t="shared" si="44"/>
        <v>1064358.3400000001</v>
      </c>
      <c r="F242" s="95">
        <f t="shared" si="1"/>
        <v>100.00003194413911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1064358</v>
      </c>
      <c r="E243" s="249">
        <v>1064358.3400000001</v>
      </c>
      <c r="F243" s="95">
        <f t="shared" si="1"/>
        <v>100.00003194413911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2303760</v>
      </c>
      <c r="E245" s="106">
        <f t="shared" si="45"/>
        <v>3939216.61</v>
      </c>
      <c r="F245" s="95">
        <f t="shared" si="1"/>
        <v>170.99075467930686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2303760</v>
      </c>
      <c r="E246" s="106">
        <f t="shared" si="46"/>
        <v>3939216.61</v>
      </c>
      <c r="F246" s="95">
        <f t="shared" si="1"/>
        <v>170.99075467930686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2303760</v>
      </c>
      <c r="E247" s="249">
        <v>3939216.61</v>
      </c>
      <c r="F247" s="95">
        <f t="shared" si="1"/>
        <v>170.99075467930686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64898</v>
      </c>
      <c r="E255" s="249">
        <v>275205.39</v>
      </c>
      <c r="F255" s="95">
        <f t="shared" si="1"/>
        <v>424.05835310795402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1430910</v>
      </c>
      <c r="E257" s="249">
        <v>1430910.43</v>
      </c>
      <c r="F257" s="95">
        <f t="shared" si="1"/>
        <v>100.00003005080683</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1680959</v>
      </c>
      <c r="E259" s="106">
        <f t="shared" si="49"/>
        <v>2282161.46</v>
      </c>
      <c r="F259" s="95">
        <f t="shared" si="1"/>
        <v>135.76544460632294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1680959</v>
      </c>
      <c r="E260" s="250">
        <v>2282161.46</v>
      </c>
      <c r="F260" s="99">
        <f t="shared" si="1"/>
        <v>135.76544460632294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714807</v>
      </c>
      <c r="E264" s="249">
        <v>786636.99</v>
      </c>
      <c r="F264" s="95">
        <f t="shared" si="50"/>
        <v>110.04886493836798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29840</v>
      </c>
      <c r="E265" s="249">
        <v>8102.76</v>
      </c>
      <c r="F265" s="95">
        <f t="shared" si="50"/>
        <v>27.154021447721181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733038</v>
      </c>
      <c r="E288" s="249">
        <v>778732.98</v>
      </c>
      <c r="F288" s="95">
        <f t="shared" si="50"/>
        <v>106.2336440948491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1514</v>
      </c>
      <c r="E290" s="249">
        <v>2616.25</v>
      </c>
      <c r="F290" s="95">
        <f t="shared" si="50"/>
        <v>172.80383091149275</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77" sqref="E7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1899374</v>
      </c>
      <c r="E5" s="81">
        <f t="shared" si="0"/>
        <v>1689900.19</v>
      </c>
      <c r="F5" s="82">
        <f t="shared" ref="F5:F141" si="1">IF(D5&gt;0,IF(E5/D5&gt;=100,"&gt;&gt;100",E5/D5*100),"-")</f>
        <v>88.971429007662522</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1899374</v>
      </c>
      <c r="E6" s="83">
        <f t="shared" si="2"/>
        <v>1689900.19</v>
      </c>
      <c r="F6" s="65">
        <f t="shared" si="1"/>
        <v>88.971429007662522</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85311</v>
      </c>
      <c r="E7" s="251">
        <v>60158.95</v>
      </c>
      <c r="F7" s="65">
        <f t="shared" si="1"/>
        <v>70.517225211285762</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1814063</v>
      </c>
      <c r="E8" s="251">
        <v>1629741.24</v>
      </c>
      <c r="F8" s="65">
        <f t="shared" si="1"/>
        <v>89.839285625692156</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401146</v>
      </c>
      <c r="E28" s="83">
        <f t="shared" si="6"/>
        <v>312228.88</v>
      </c>
      <c r="F28" s="65">
        <f t="shared" si="1"/>
        <v>77.834224945531048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386146</v>
      </c>
      <c r="E30" s="251">
        <v>297228.88</v>
      </c>
      <c r="F30" s="65">
        <f t="shared" si="1"/>
        <v>76.973186307769609</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15000</v>
      </c>
      <c r="E34" s="251">
        <v>15000</v>
      </c>
      <c r="F34" s="65">
        <f t="shared" si="1"/>
        <v>100</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1257296</v>
      </c>
      <c r="E35" s="83">
        <f t="shared" si="7"/>
        <v>848712.89</v>
      </c>
      <c r="F35" s="65">
        <f t="shared" si="1"/>
        <v>67.503029517313351</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66990</v>
      </c>
      <c r="E39" s="83">
        <f t="shared" si="9"/>
        <v>86697.89</v>
      </c>
      <c r="F39" s="65">
        <f t="shared" si="1"/>
        <v>129.41915211225557</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50990</v>
      </c>
      <c r="E40" s="251">
        <v>70697.89</v>
      </c>
      <c r="F40" s="65">
        <f t="shared" si="1"/>
        <v>138.65050009805844</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16000</v>
      </c>
      <c r="E41" s="251"/>
      <c r="F41" s="65">
        <f t="shared" si="1"/>
        <v>0</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v>16000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1150306</v>
      </c>
      <c r="E54" s="83">
        <f t="shared" si="12"/>
        <v>712014.72</v>
      </c>
      <c r="F54" s="65">
        <f t="shared" si="1"/>
        <v>61.897853266869852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1150306</v>
      </c>
      <c r="E55" s="251">
        <v>712014.72</v>
      </c>
      <c r="F55" s="65">
        <f t="shared" si="1"/>
        <v>61.897853266869852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40000</v>
      </c>
      <c r="E61" s="83">
        <f t="shared" si="13"/>
        <v>50000.28</v>
      </c>
      <c r="F61" s="65">
        <f t="shared" si="1"/>
        <v>125.00069999999998</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v>50000.28</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40000</v>
      </c>
      <c r="E65" s="251"/>
      <c r="F65" s="65">
        <f t="shared" si="1"/>
        <v>0</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626123</v>
      </c>
      <c r="E75" s="83">
        <f t="shared" si="15"/>
        <v>225604.47</v>
      </c>
      <c r="F75" s="65">
        <f t="shared" si="1"/>
        <v>36.031972951001642</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626123</v>
      </c>
      <c r="E76" s="251">
        <v>225604.47</v>
      </c>
      <c r="F76" s="65">
        <f t="shared" si="1"/>
        <v>36.031972951001642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631436</v>
      </c>
      <c r="E82" s="83">
        <f t="shared" si="16"/>
        <v>576547.5</v>
      </c>
      <c r="F82" s="65">
        <f t="shared" si="1"/>
        <v>91.307353397652335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188215</v>
      </c>
      <c r="E83" s="251">
        <v>215845.81</v>
      </c>
      <c r="F83" s="65">
        <f t="shared" si="1"/>
        <v>114.68045054857477</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309451</v>
      </c>
      <c r="E86" s="251">
        <v>347941.19</v>
      </c>
      <c r="F86" s="65">
        <f t="shared" si="1"/>
        <v>112.43821800543543</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133770</v>
      </c>
      <c r="E88" s="251">
        <v>12760.5</v>
      </c>
      <c r="F88" s="65">
        <f t="shared" si="1"/>
        <v>9.5391343350527027</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311450</v>
      </c>
      <c r="E107" s="83">
        <f t="shared" si="21"/>
        <v>217632.29</v>
      </c>
      <c r="F107" s="65">
        <f t="shared" si="1"/>
        <v>69.877119922941091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50000</v>
      </c>
      <c r="E108" s="251">
        <v>45000</v>
      </c>
      <c r="F108" s="65">
        <f t="shared" si="1"/>
        <v>90</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261450</v>
      </c>
      <c r="E113" s="251">
        <v>172632.29</v>
      </c>
      <c r="F113" s="65">
        <f t="shared" si="1"/>
        <v>66.028797093134443</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1389180</v>
      </c>
      <c r="E114" s="83">
        <f t="shared" si="22"/>
        <v>2828506.5300000003</v>
      </c>
      <c r="F114" s="65">
        <f t="shared" si="1"/>
        <v>203.60979354727249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1177670</v>
      </c>
      <c r="E115" s="83">
        <f t="shared" si="23"/>
        <v>2605628.9900000002</v>
      </c>
      <c r="F115" s="65">
        <f t="shared" si="1"/>
        <v>221.25289682169029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533522</v>
      </c>
      <c r="E116" s="251">
        <v>555897.30000000005</v>
      </c>
      <c r="F116" s="65">
        <f t="shared" si="1"/>
        <v>104.19388516312355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644148</v>
      </c>
      <c r="E117" s="251">
        <v>2049731.69</v>
      </c>
      <c r="F117" s="65">
        <f t="shared" si="1"/>
        <v>318.20818973279432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161510</v>
      </c>
      <c r="E118" s="83">
        <f t="shared" si="24"/>
        <v>148877.54</v>
      </c>
      <c r="F118" s="65">
        <f t="shared" si="1"/>
        <v>92.178527645347046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161510</v>
      </c>
      <c r="E120" s="251">
        <v>148877.54</v>
      </c>
      <c r="F120" s="65">
        <f t="shared" si="1"/>
        <v>92.178527645347046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50000</v>
      </c>
      <c r="E122" s="83">
        <f t="shared" si="25"/>
        <v>74000</v>
      </c>
      <c r="F122" s="65">
        <f t="shared" si="1"/>
        <v>148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50000</v>
      </c>
      <c r="E124" s="251">
        <v>74000</v>
      </c>
      <c r="F124" s="65">
        <f t="shared" si="1"/>
        <v>148</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104569</v>
      </c>
      <c r="E129" s="83">
        <f t="shared" si="26"/>
        <v>85211.24</v>
      </c>
      <c r="F129" s="65">
        <f t="shared" si="1"/>
        <v>81.488050952002993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5000</v>
      </c>
      <c r="E130" s="83">
        <f t="shared" si="27"/>
        <v>5000</v>
      </c>
      <c r="F130" s="65">
        <f t="shared" si="1"/>
        <v>100</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5000</v>
      </c>
      <c r="E132" s="251">
        <v>5000</v>
      </c>
      <c r="F132" s="65">
        <f t="shared" si="1"/>
        <v>100</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28000</v>
      </c>
      <c r="E135" s="251">
        <v>36000</v>
      </c>
      <c r="F135" s="65">
        <f t="shared" si="1"/>
        <v>128.57142857142858</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v>34012</v>
      </c>
      <c r="E137" s="251">
        <v>22802</v>
      </c>
      <c r="F137" s="65">
        <f t="shared" si="1"/>
        <v>67.041044337292718</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37557</v>
      </c>
      <c r="E140" s="251">
        <v>21409.24</v>
      </c>
      <c r="F140" s="65">
        <f t="shared" si="1"/>
        <v>57.004659584098839</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6620574</v>
      </c>
      <c r="E141" s="108">
        <f t="shared" si="28"/>
        <v>6784343.9900000002</v>
      </c>
      <c r="F141" s="84">
        <f t="shared" si="1"/>
        <v>102.47365243557431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18" sqref="E1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88591.17</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88591.17</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88591.17</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v>88143.87</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v>447.3</v>
      </c>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0" sqref="D10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734552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7189284.8499999996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6630836.46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824387.84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1948422.51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25439.9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32347.26</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312179.53999999998</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12760.5</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3475298.91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558448.39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7142487.6199999992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6585141.6399999997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824571.65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1907383.81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26247.919999999998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32347.26</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317495.78999999998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12760.5</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3464334.71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557345.98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781349.23000000045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781349.23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778732.98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2616.25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27425</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2023-02-20T06:36:52Z</cp:lastPrinted>
  <dcterms:created xsi:type="dcterms:W3CDTF">2022-04-01T05:14:30Z</dcterms:created>
  <dcterms:modified xsi:type="dcterms:W3CDTF">2023-02-20T06:37:39Z</dcterms:modified>
</cp:coreProperties>
</file>