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E:\Users\Marijana\Desktop\PRORAČUN ZA 2023. GODINU\Izvješće 1-3-2023\"/>
    </mc:Choice>
  </mc:AlternateContent>
  <xr:revisionPtr revIDLastSave="0" documentId="13_ncr:1_{ED1E23FA-CDA4-4CDA-BB73-C31734BC036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F289" i="9"/>
  <c r="H288" i="9"/>
  <c r="E288" i="9" s="1"/>
  <c r="G288" i="9"/>
  <c r="F288" i="9"/>
  <c r="B288" i="9"/>
  <c r="F287" i="9"/>
  <c r="F286" i="9"/>
  <c r="H285" i="9"/>
  <c r="G285" i="9"/>
  <c r="F285" i="9"/>
  <c r="E285" i="9"/>
  <c r="B285" i="9" s="1"/>
  <c r="H284" i="9"/>
  <c r="E284" i="9" s="1"/>
  <c r="B284" i="9" s="1"/>
  <c r="G284" i="9"/>
  <c r="F284" i="9"/>
  <c r="H283" i="9"/>
  <c r="G283" i="9"/>
  <c r="F283" i="9"/>
  <c r="F282" i="9"/>
  <c r="H281" i="9"/>
  <c r="E281" i="9" s="1"/>
  <c r="G281" i="9"/>
  <c r="F281" i="9"/>
  <c r="H280" i="9"/>
  <c r="G280" i="9"/>
  <c r="F280" i="9"/>
  <c r="E280" i="9"/>
  <c r="B280" i="9" s="1"/>
  <c r="H279" i="9"/>
  <c r="E279" i="9" s="1"/>
  <c r="G279" i="9"/>
  <c r="F279" i="9"/>
  <c r="F278" i="9"/>
  <c r="F277" i="9"/>
  <c r="F276" i="9"/>
  <c r="F274" i="9"/>
  <c r="L273" i="9"/>
  <c r="F273" i="9" s="1"/>
  <c r="H273" i="9"/>
  <c r="I272" i="9"/>
  <c r="E272" i="9" s="1"/>
  <c r="B272" i="9" s="1"/>
  <c r="H272" i="9"/>
  <c r="F272" i="9"/>
  <c r="E271" i="9"/>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s="1"/>
  <c r="E226" i="9"/>
  <c r="B226" i="9" s="1"/>
  <c r="M225" i="9"/>
  <c r="L225" i="9"/>
  <c r="F225" i="9"/>
  <c r="E225" i="9"/>
  <c r="B225" i="9"/>
  <c r="M224" i="9"/>
  <c r="L224" i="9"/>
  <c r="F224" i="9" s="1"/>
  <c r="E224" i="9"/>
  <c r="B224" i="9" s="1"/>
  <c r="M223" i="9"/>
  <c r="L223" i="9"/>
  <c r="F223" i="9"/>
  <c r="E223" i="9"/>
  <c r="B223" i="9"/>
  <c r="M222" i="9"/>
  <c r="L222" i="9"/>
  <c r="E222" i="9"/>
  <c r="M221" i="9"/>
  <c r="L221" i="9"/>
  <c r="F221" i="9"/>
  <c r="E221" i="9"/>
  <c r="B221" i="9"/>
  <c r="M220" i="9"/>
  <c r="L220" i="9"/>
  <c r="E220" i="9"/>
  <c r="M219" i="9"/>
  <c r="L219" i="9"/>
  <c r="F219" i="9"/>
  <c r="E219" i="9"/>
  <c r="B219" i="9"/>
  <c r="M218" i="9"/>
  <c r="L218" i="9"/>
  <c r="E218" i="9"/>
  <c r="M217" i="9"/>
  <c r="L217" i="9"/>
  <c r="F217" i="9"/>
  <c r="E217" i="9"/>
  <c r="B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H143" i="9"/>
  <c r="G143" i="9"/>
  <c r="F143" i="9"/>
  <c r="E143" i="9"/>
  <c r="B143" i="9" s="1"/>
  <c r="F142" i="9"/>
  <c r="H141" i="9"/>
  <c r="G141" i="9"/>
  <c r="F141" i="9"/>
  <c r="E141" i="9"/>
  <c r="B141" i="9" s="1"/>
  <c r="H140" i="9"/>
  <c r="E140" i="9" s="1"/>
  <c r="G140" i="9"/>
  <c r="F140" i="9"/>
  <c r="H139" i="9"/>
  <c r="G139" i="9"/>
  <c r="F139" i="9"/>
  <c r="E139" i="9"/>
  <c r="B139" i="9" s="1"/>
  <c r="H138" i="9"/>
  <c r="E138" i="9" s="1"/>
  <c r="G138" i="9"/>
  <c r="F138" i="9"/>
  <c r="H137" i="9"/>
  <c r="G137" i="9"/>
  <c r="F137" i="9"/>
  <c r="E137" i="9"/>
  <c r="B137" i="9" s="1"/>
  <c r="H136" i="9"/>
  <c r="E136" i="9" s="1"/>
  <c r="G136" i="9"/>
  <c r="F136" i="9"/>
  <c r="H135" i="9"/>
  <c r="G135" i="9"/>
  <c r="F135" i="9"/>
  <c r="E135" i="9"/>
  <c r="B135" i="9" s="1"/>
  <c r="H134" i="9"/>
  <c r="E134" i="9" s="1"/>
  <c r="G134" i="9"/>
  <c r="F134" i="9"/>
  <c r="H133" i="9"/>
  <c r="G133" i="9"/>
  <c r="F133" i="9"/>
  <c r="E133" i="9"/>
  <c r="B133" i="9" s="1"/>
  <c r="H132" i="9"/>
  <c r="E132" i="9" s="1"/>
  <c r="G132" i="9"/>
  <c r="F132" i="9"/>
  <c r="H131" i="9"/>
  <c r="G131" i="9"/>
  <c r="F131" i="9"/>
  <c r="E131" i="9"/>
  <c r="B131" i="9" s="1"/>
  <c r="H130" i="9"/>
  <c r="E130" i="9" s="1"/>
  <c r="G130" i="9"/>
  <c r="F130" i="9"/>
  <c r="H129" i="9"/>
  <c r="G129" i="9"/>
  <c r="F129" i="9"/>
  <c r="E129" i="9"/>
  <c r="B129" i="9" s="1"/>
  <c r="H128" i="9"/>
  <c r="E128" i="9" s="1"/>
  <c r="G128" i="9"/>
  <c r="F128" i="9"/>
  <c r="H127" i="9"/>
  <c r="G127" i="9"/>
  <c r="F127" i="9"/>
  <c r="E127" i="9"/>
  <c r="B127" i="9" s="1"/>
  <c r="H126" i="9"/>
  <c r="E126" i="9" s="1"/>
  <c r="G126" i="9"/>
  <c r="F126" i="9"/>
  <c r="H125" i="9"/>
  <c r="G125" i="9"/>
  <c r="F125" i="9"/>
  <c r="E125" i="9"/>
  <c r="B125" i="9" s="1"/>
  <c r="H124" i="9"/>
  <c r="E124" i="9" s="1"/>
  <c r="G124" i="9"/>
  <c r="F124" i="9"/>
  <c r="H123" i="9"/>
  <c r="G123" i="9"/>
  <c r="F123" i="9"/>
  <c r="E123" i="9"/>
  <c r="B123" i="9" s="1"/>
  <c r="H122" i="9"/>
  <c r="E122" i="9" s="1"/>
  <c r="G122" i="9"/>
  <c r="F122" i="9"/>
  <c r="H121" i="9"/>
  <c r="G121" i="9"/>
  <c r="F121" i="9"/>
  <c r="E121" i="9"/>
  <c r="B121" i="9" s="1"/>
  <c r="H120" i="9"/>
  <c r="E120" i="9" s="1"/>
  <c r="G120" i="9"/>
  <c r="F120" i="9"/>
  <c r="H119" i="9"/>
  <c r="G119" i="9"/>
  <c r="F119" i="9"/>
  <c r="E119" i="9"/>
  <c r="B119" i="9" s="1"/>
  <c r="H118" i="9"/>
  <c r="E118" i="9" s="1"/>
  <c r="G118" i="9"/>
  <c r="F118" i="9"/>
  <c r="H117" i="9"/>
  <c r="G117" i="9"/>
  <c r="F117" i="9"/>
  <c r="E117" i="9"/>
  <c r="B117" i="9" s="1"/>
  <c r="H116" i="9"/>
  <c r="E116" i="9" s="1"/>
  <c r="G116" i="9"/>
  <c r="F116" i="9"/>
  <c r="H115" i="9"/>
  <c r="G115" i="9"/>
  <c r="F115" i="9"/>
  <c r="E115" i="9"/>
  <c r="B115" i="9" s="1"/>
  <c r="H114" i="9"/>
  <c r="E114" i="9" s="1"/>
  <c r="G114" i="9"/>
  <c r="F114" i="9"/>
  <c r="H113" i="9"/>
  <c r="G113" i="9"/>
  <c r="F113" i="9"/>
  <c r="E113" i="9"/>
  <c r="B113" i="9" s="1"/>
  <c r="H112" i="9"/>
  <c r="E112" i="9" s="1"/>
  <c r="G112" i="9"/>
  <c r="F112" i="9"/>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E99" i="9" s="1"/>
  <c r="G99" i="9"/>
  <c r="F99" i="9"/>
  <c r="B99" i="9"/>
  <c r="H98" i="9"/>
  <c r="G98" i="9"/>
  <c r="F98" i="9"/>
  <c r="E98" i="9"/>
  <c r="B98" i="9" s="1"/>
  <c r="H97" i="9"/>
  <c r="E97" i="9" s="1"/>
  <c r="G97" i="9"/>
  <c r="F97" i="9"/>
  <c r="B97" i="9"/>
  <c r="H96" i="9"/>
  <c r="G96" i="9"/>
  <c r="F96" i="9"/>
  <c r="E96" i="9"/>
  <c r="B96" i="9" s="1"/>
  <c r="H95" i="9"/>
  <c r="E95" i="9" s="1"/>
  <c r="G95" i="9"/>
  <c r="F95" i="9"/>
  <c r="B95" i="9"/>
  <c r="H94" i="9"/>
  <c r="G94" i="9"/>
  <c r="F94" i="9"/>
  <c r="E94" i="9"/>
  <c r="B94" i="9" s="1"/>
  <c r="H93" i="9"/>
  <c r="E93" i="9" s="1"/>
  <c r="G93" i="9"/>
  <c r="F93" i="9"/>
  <c r="B93" i="9"/>
  <c r="H92" i="9"/>
  <c r="G92" i="9"/>
  <c r="F92" i="9"/>
  <c r="E92" i="9"/>
  <c r="B92" i="9" s="1"/>
  <c r="H91" i="9"/>
  <c r="E91" i="9" s="1"/>
  <c r="G91" i="9"/>
  <c r="F91" i="9"/>
  <c r="B91" i="9"/>
  <c r="H90" i="9"/>
  <c r="G90" i="9"/>
  <c r="F90" i="9"/>
  <c r="E90" i="9"/>
  <c r="B90" i="9" s="1"/>
  <c r="H89" i="9"/>
  <c r="E89" i="9" s="1"/>
  <c r="G89" i="9"/>
  <c r="F89" i="9"/>
  <c r="B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E69" i="9" s="1"/>
  <c r="B69" i="9" s="1"/>
  <c r="G69" i="9"/>
  <c r="F69" i="9"/>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E45" i="9" s="1"/>
  <c r="B45" i="9" s="1"/>
  <c r="G45" i="9"/>
  <c r="F45" i="9"/>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E37" i="9" s="1"/>
  <c r="B37" i="9" s="1"/>
  <c r="G37" i="9"/>
  <c r="F37" i="9"/>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G26" i="9"/>
  <c r="F26" i="9"/>
  <c r="H25" i="9"/>
  <c r="E25" i="9" s="1"/>
  <c r="B25" i="9" s="1"/>
  <c r="G25" i="9"/>
  <c r="F25" i="9"/>
  <c r="H24" i="9"/>
  <c r="E24" i="9" s="1"/>
  <c r="B24" i="9" s="1"/>
  <c r="G24" i="9"/>
  <c r="F24" i="9"/>
  <c r="H23" i="9"/>
  <c r="G23" i="9"/>
  <c r="F23" i="9"/>
  <c r="E23" i="9"/>
  <c r="B23" i="9" s="1"/>
  <c r="H22" i="9"/>
  <c r="E22" i="9" s="1"/>
  <c r="B22" i="9" s="1"/>
  <c r="G22" i="9"/>
  <c r="F22" i="9"/>
  <c r="H21" i="9"/>
  <c r="E21" i="9" s="1"/>
  <c r="B21" i="9" s="1"/>
  <c r="G21" i="9"/>
  <c r="F21" i="9"/>
  <c r="F20" i="9"/>
  <c r="F4" i="9"/>
  <c r="O3" i="9"/>
  <c r="G273" i="9" s="1"/>
  <c r="I3" i="9"/>
  <c r="H3" i="9"/>
  <c r="G3" i="9"/>
  <c r="D101" i="8"/>
  <c r="I36" i="3" s="1"/>
  <c r="D95" i="8"/>
  <c r="D90" i="8"/>
  <c r="D85" i="8"/>
  <c r="D80" i="8"/>
  <c r="D75" i="8"/>
  <c r="D70" i="8"/>
  <c r="D65" i="8"/>
  <c r="D60" i="8"/>
  <c r="D55" i="8"/>
  <c r="D50" i="8"/>
  <c r="D49" i="8"/>
  <c r="D44" i="8"/>
  <c r="D43" i="8"/>
  <c r="D36" i="8"/>
  <c r="D26" i="8"/>
  <c r="D24" i="8"/>
  <c r="C1499" i="1" s="1"/>
  <c r="H1499" i="1" s="1"/>
  <c r="D18" i="8"/>
  <c r="D8" i="8"/>
  <c r="D6" i="8" s="1"/>
  <c r="C1481" i="1" s="1"/>
  <c r="H1481"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F577" i="4" s="1"/>
  <c r="F576" i="4"/>
  <c r="F575" i="4"/>
  <c r="E574" i="4"/>
  <c r="D574" i="4"/>
  <c r="F574" i="4" s="1"/>
  <c r="F573" i="4"/>
  <c r="F572" i="4"/>
  <c r="E571" i="4"/>
  <c r="D571" i="4"/>
  <c r="F571" i="4" s="1"/>
  <c r="F570" i="4"/>
  <c r="F569" i="4"/>
  <c r="E568" i="4"/>
  <c r="E567" i="4" s="1"/>
  <c r="D568" i="4"/>
  <c r="F568" i="4" s="1"/>
  <c r="F567" i="4"/>
  <c r="D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D529" i="4"/>
  <c r="D528" i="4" s="1"/>
  <c r="F527" i="4"/>
  <c r="F526" i="4"/>
  <c r="E525" i="4"/>
  <c r="D525" i="4"/>
  <c r="F525" i="4" s="1"/>
  <c r="F524" i="4"/>
  <c r="F523" i="4"/>
  <c r="E522" i="4"/>
  <c r="D522" i="4"/>
  <c r="F522" i="4" s="1"/>
  <c r="F521" i="4"/>
  <c r="F520" i="4"/>
  <c r="E519" i="4"/>
  <c r="D519" i="4"/>
  <c r="F519" i="4" s="1"/>
  <c r="F518" i="4"/>
  <c r="F517" i="4"/>
  <c r="E516" i="4"/>
  <c r="E515" i="4" s="1"/>
  <c r="D516" i="4"/>
  <c r="F516" i="4" s="1"/>
  <c r="F515" i="4"/>
  <c r="D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E484" i="4"/>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D420" i="4" s="1"/>
  <c r="F420" i="4" s="1"/>
  <c r="E418" i="4"/>
  <c r="D413" i="1" s="1"/>
  <c r="H413" i="1" s="1"/>
  <c r="D418" i="4"/>
  <c r="E417" i="4"/>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6" i="4" s="1"/>
  <c r="F355" i="4"/>
  <c r="F354" i="4"/>
  <c r="F353" i="4"/>
  <c r="E352" i="4"/>
  <c r="D352" i="4"/>
  <c r="D351" i="4" s="1"/>
  <c r="F351" i="4" s="1"/>
  <c r="E351" i="4"/>
  <c r="E350" i="4" s="1"/>
  <c r="D345" i="1"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D299"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H264" i="1" s="1"/>
  <c r="D268" i="4"/>
  <c r="F268" i="4" s="1"/>
  <c r="F267" i="4"/>
  <c r="F266" i="4"/>
  <c r="F265" i="4"/>
  <c r="E264" i="4"/>
  <c r="D264" i="4"/>
  <c r="D263" i="4"/>
  <c r="F262" i="4"/>
  <c r="F261" i="4"/>
  <c r="F260" i="4"/>
  <c r="E259" i="4"/>
  <c r="E252" i="4" s="1"/>
  <c r="D248" i="1" s="1"/>
  <c r="H248" i="1" s="1"/>
  <c r="D259" i="4"/>
  <c r="F258" i="4"/>
  <c r="F257" i="4"/>
  <c r="F256" i="4"/>
  <c r="F255" i="4"/>
  <c r="F254" i="4"/>
  <c r="E253" i="4"/>
  <c r="D253" i="4"/>
  <c r="D252" i="4" s="1"/>
  <c r="F251" i="4"/>
  <c r="F250" i="4"/>
  <c r="F249" i="4"/>
  <c r="F248" i="4"/>
  <c r="E247" i="4"/>
  <c r="D247" i="4"/>
  <c r="F247" i="4" s="1"/>
  <c r="F246" i="4"/>
  <c r="F245" i="4"/>
  <c r="E244" i="4"/>
  <c r="D244" i="4"/>
  <c r="F244" i="4" s="1"/>
  <c r="F243" i="4"/>
  <c r="F242" i="4"/>
  <c r="F241" i="4"/>
  <c r="E240" i="4"/>
  <c r="D240" i="4"/>
  <c r="F240" i="4" s="1"/>
  <c r="F239" i="4"/>
  <c r="F238" i="4"/>
  <c r="F237" i="4"/>
  <c r="E236" i="4"/>
  <c r="D232" i="1" s="1"/>
  <c r="H232" i="1" s="1"/>
  <c r="D236" i="4"/>
  <c r="F235" i="4"/>
  <c r="F234" i="4"/>
  <c r="F233" i="4"/>
  <c r="F232" i="4"/>
  <c r="E231" i="4"/>
  <c r="D231" i="4"/>
  <c r="F231" i="4" s="1"/>
  <c r="F230" i="4"/>
  <c r="F229" i="4"/>
  <c r="E228" i="4"/>
  <c r="E224" i="4" s="1"/>
  <c r="D220" i="1" s="1"/>
  <c r="H220" i="1" s="1"/>
  <c r="D228" i="4"/>
  <c r="F228" i="4" s="1"/>
  <c r="F227" i="4"/>
  <c r="F226" i="4"/>
  <c r="E225" i="4"/>
  <c r="D225" i="4"/>
  <c r="D224" i="4" s="1"/>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E196" i="4" s="1"/>
  <c r="D192" i="1" s="1"/>
  <c r="H192" i="1" s="1"/>
  <c r="D197" i="4"/>
  <c r="F197" i="4" s="1"/>
  <c r="D196" i="4"/>
  <c r="F196" i="4" s="1"/>
  <c r="F195" i="4"/>
  <c r="F194" i="4"/>
  <c r="F193" i="4"/>
  <c r="F192" i="4"/>
  <c r="F191" i="4"/>
  <c r="F190" i="4"/>
  <c r="F189" i="4"/>
  <c r="E188" i="4"/>
  <c r="E163" i="4" s="1"/>
  <c r="D159" i="1" s="1"/>
  <c r="H159" i="1" s="1"/>
  <c r="D188" i="4"/>
  <c r="F187" i="4"/>
  <c r="F186" i="4"/>
  <c r="F185" i="4"/>
  <c r="F184" i="4"/>
  <c r="F183" i="4"/>
  <c r="F182" i="4"/>
  <c r="F181" i="4"/>
  <c r="F180" i="4"/>
  <c r="F179" i="4"/>
  <c r="F178" i="4"/>
  <c r="E177" i="4"/>
  <c r="D177" i="4"/>
  <c r="F177" i="4" s="1"/>
  <c r="F176" i="4"/>
  <c r="F175" i="4"/>
  <c r="F174" i="4"/>
  <c r="F173" i="4"/>
  <c r="F172" i="4"/>
  <c r="F171" i="4"/>
  <c r="F170" i="4"/>
  <c r="E169" i="4"/>
  <c r="D165" i="1" s="1"/>
  <c r="H165" i="1" s="1"/>
  <c r="D169" i="4"/>
  <c r="F168" i="4"/>
  <c r="F167" i="4"/>
  <c r="F166" i="4"/>
  <c r="F165" i="4"/>
  <c r="E164" i="4"/>
  <c r="D160" i="1" s="1"/>
  <c r="H160" i="1" s="1"/>
  <c r="D164" i="4"/>
  <c r="D163" i="4" s="1"/>
  <c r="F162" i="4"/>
  <c r="F161" i="4"/>
  <c r="F160" i="4"/>
  <c r="E159" i="4"/>
  <c r="D155" i="1" s="1"/>
  <c r="H155" i="1" s="1"/>
  <c r="D159" i="4"/>
  <c r="F158" i="4"/>
  <c r="F157" i="4"/>
  <c r="F156" i="4"/>
  <c r="F155" i="4"/>
  <c r="F154" i="4"/>
  <c r="E153" i="4"/>
  <c r="D153" i="4"/>
  <c r="F153" i="4" s="1"/>
  <c r="D152" i="4"/>
  <c r="F150" i="4"/>
  <c r="F149" i="4"/>
  <c r="F148" i="4"/>
  <c r="F147" i="4"/>
  <c r="F146" i="4"/>
  <c r="F145" i="4"/>
  <c r="F144" i="4"/>
  <c r="F143" i="4"/>
  <c r="F142" i="4"/>
  <c r="F141" i="4"/>
  <c r="E140" i="4"/>
  <c r="D140" i="4"/>
  <c r="D139" i="4" s="1"/>
  <c r="F139" i="4" s="1"/>
  <c r="E139" i="4"/>
  <c r="F138" i="4"/>
  <c r="F137" i="4"/>
  <c r="F136" i="4"/>
  <c r="F135" i="4"/>
  <c r="E134" i="4"/>
  <c r="D134" i="4"/>
  <c r="D133" i="4" s="1"/>
  <c r="F133" i="4" s="1"/>
  <c r="E133" i="4"/>
  <c r="F132" i="4"/>
  <c r="F131" i="4"/>
  <c r="F130" i="4"/>
  <c r="F129" i="4"/>
  <c r="E128" i="4"/>
  <c r="D128" i="4"/>
  <c r="F128" i="4" s="1"/>
  <c r="F127" i="4"/>
  <c r="F126" i="4"/>
  <c r="E125" i="4"/>
  <c r="E124" i="4" s="1"/>
  <c r="D125" i="4"/>
  <c r="F125" i="4" s="1"/>
  <c r="D124" i="4"/>
  <c r="F124" i="4" s="1"/>
  <c r="F123" i="4"/>
  <c r="F122" i="4"/>
  <c r="F121" i="4"/>
  <c r="E120" i="4"/>
  <c r="D116" i="1" s="1"/>
  <c r="H116" i="1" s="1"/>
  <c r="D120" i="4"/>
  <c r="F119" i="4"/>
  <c r="F118" i="4"/>
  <c r="F117" i="4"/>
  <c r="F116" i="4"/>
  <c r="F115" i="4"/>
  <c r="F114" i="4"/>
  <c r="F113" i="4"/>
  <c r="E112" i="4"/>
  <c r="D112" i="4"/>
  <c r="F111" i="4"/>
  <c r="F110" i="4"/>
  <c r="F109" i="4"/>
  <c r="F108" i="4"/>
  <c r="E107" i="4"/>
  <c r="D107" i="4"/>
  <c r="D106" i="4"/>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5" i="1" s="1"/>
  <c r="H55" i="1" s="1"/>
  <c r="D59" i="4"/>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E7" i="4" s="1"/>
  <c r="D3" i="1" s="1"/>
  <c r="H3" i="1" s="1"/>
  <c r="D23" i="4"/>
  <c r="F22" i="4"/>
  <c r="F21" i="4"/>
  <c r="F20" i="4"/>
  <c r="F19" i="4"/>
  <c r="F18" i="4"/>
  <c r="E17" i="4"/>
  <c r="D17" i="4"/>
  <c r="F17" i="4" s="1"/>
  <c r="F16" i="4"/>
  <c r="F15" i="4"/>
  <c r="F14" i="4"/>
  <c r="F13" i="4"/>
  <c r="F12" i="4"/>
  <c r="F11" i="4"/>
  <c r="F10" i="4"/>
  <c r="F9" i="4"/>
  <c r="E8" i="4"/>
  <c r="D8" i="4"/>
  <c r="D7" i="4" s="1"/>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G22" i="3"/>
  <c r="B22" i="3"/>
  <c r="G21" i="3"/>
  <c r="B21" i="3"/>
  <c r="I20" i="3"/>
  <c r="G20" i="3"/>
  <c r="B20" i="3"/>
  <c r="G19" i="3"/>
  <c r="B19" i="3"/>
  <c r="G18" i="3"/>
  <c r="B18" i="3"/>
  <c r="G17" i="3"/>
  <c r="B17" i="3"/>
  <c r="G16" i="3"/>
  <c r="B16" i="3"/>
  <c r="H10" i="3" a="1"/>
  <c r="H10" i="3" s="1"/>
  <c r="L3" i="9" s="1"/>
  <c r="C1580" i="1"/>
  <c r="G1580" i="1" s="1"/>
  <c r="G1579" i="1"/>
  <c r="C1579" i="1"/>
  <c r="H1579" i="1" s="1"/>
  <c r="C1578" i="1"/>
  <c r="G1578" i="1" s="1"/>
  <c r="G1577" i="1"/>
  <c r="C1577" i="1"/>
  <c r="H1577"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C1524" i="1"/>
  <c r="G1524" i="1" s="1"/>
  <c r="G1523" i="1"/>
  <c r="C1523" i="1"/>
  <c r="H1523" i="1" s="1"/>
  <c r="C1522" i="1"/>
  <c r="G1522" i="1" s="1"/>
  <c r="G1521" i="1"/>
  <c r="C1521" i="1"/>
  <c r="H1521" i="1" s="1"/>
  <c r="C1520" i="1"/>
  <c r="G1520" i="1" s="1"/>
  <c r="G1519" i="1"/>
  <c r="C1519" i="1"/>
  <c r="H1519" i="1" s="1"/>
  <c r="C1518" i="1"/>
  <c r="G1518" i="1" s="1"/>
  <c r="H1516" i="1"/>
  <c r="C1516" i="1"/>
  <c r="G1516" i="1" s="1"/>
  <c r="G1515" i="1"/>
  <c r="C1515" i="1"/>
  <c r="H1515" i="1" s="1"/>
  <c r="H1514" i="1"/>
  <c r="C1514" i="1"/>
  <c r="G1514" i="1" s="1"/>
  <c r="G1513" i="1"/>
  <c r="C1513" i="1"/>
  <c r="H1513" i="1" s="1"/>
  <c r="H1512" i="1"/>
  <c r="C1512" i="1"/>
  <c r="G1512" i="1" s="1"/>
  <c r="G1511" i="1"/>
  <c r="C1511" i="1"/>
  <c r="H1511" i="1" s="1"/>
  <c r="C1510" i="1"/>
  <c r="G1510" i="1" s="1"/>
  <c r="C1509" i="1"/>
  <c r="H1509" i="1" s="1"/>
  <c r="H1508" i="1"/>
  <c r="C1508" i="1"/>
  <c r="G1508" i="1" s="1"/>
  <c r="C1507" i="1"/>
  <c r="H1507" i="1" s="1"/>
  <c r="H1506" i="1"/>
  <c r="C1506" i="1"/>
  <c r="G1506" i="1" s="1"/>
  <c r="G1505" i="1"/>
  <c r="C1505" i="1"/>
  <c r="H1505" i="1" s="1"/>
  <c r="C1504" i="1"/>
  <c r="G1504" i="1" s="1"/>
  <c r="C1503" i="1"/>
  <c r="H1503" i="1" s="1"/>
  <c r="C1502" i="1"/>
  <c r="G1502" i="1" s="1"/>
  <c r="C1501" i="1"/>
  <c r="H1501" i="1" s="1"/>
  <c r="H1500" i="1"/>
  <c r="C1500" i="1"/>
  <c r="G1500" i="1" s="1"/>
  <c r="C1498" i="1"/>
  <c r="G1498" i="1" s="1"/>
  <c r="G1497" i="1"/>
  <c r="C1497" i="1"/>
  <c r="H1497" i="1" s="1"/>
  <c r="C1496" i="1"/>
  <c r="G1496" i="1" s="1"/>
  <c r="G1495" i="1"/>
  <c r="C1495" i="1"/>
  <c r="H1495" i="1" s="1"/>
  <c r="C1494" i="1"/>
  <c r="G1494" i="1" s="1"/>
  <c r="G1493" i="1"/>
  <c r="C1493" i="1"/>
  <c r="H1493" i="1" s="1"/>
  <c r="C1492" i="1"/>
  <c r="G1492" i="1" s="1"/>
  <c r="G1491" i="1"/>
  <c r="C1491" i="1"/>
  <c r="H1491" i="1" s="1"/>
  <c r="C1490" i="1"/>
  <c r="G1490" i="1" s="1"/>
  <c r="C1489" i="1"/>
  <c r="H1489" i="1" s="1"/>
  <c r="H1488" i="1"/>
  <c r="C1488" i="1"/>
  <c r="G1488" i="1" s="1"/>
  <c r="G1487" i="1"/>
  <c r="C1487" i="1"/>
  <c r="H1487" i="1" s="1"/>
  <c r="C1486" i="1"/>
  <c r="G1486" i="1" s="1"/>
  <c r="C1485" i="1"/>
  <c r="H1485" i="1" s="1"/>
  <c r="C1484" i="1"/>
  <c r="G1484" i="1" s="1"/>
  <c r="H1482" i="1"/>
  <c r="C1482" i="1"/>
  <c r="G1482"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H1439" i="1"/>
  <c r="D1439" i="1"/>
  <c r="J1439" i="1" s="1"/>
  <c r="C1439" i="1"/>
  <c r="G1439" i="1" s="1"/>
  <c r="I1439" i="1" s="1"/>
  <c r="D1438" i="1"/>
  <c r="H1438" i="1" s="1"/>
  <c r="C1438" i="1"/>
  <c r="H1437" i="1"/>
  <c r="D1437" i="1"/>
  <c r="C1437" i="1"/>
  <c r="G1437" i="1" s="1"/>
  <c r="D1436" i="1"/>
  <c r="H1436" i="1" s="1"/>
  <c r="C1436" i="1"/>
  <c r="D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C1093" i="1"/>
  <c r="G1093" i="1" s="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C1065" i="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D818" i="1"/>
  <c r="C818" i="1"/>
  <c r="G818" i="1" s="1"/>
  <c r="D817" i="1"/>
  <c r="C817" i="1"/>
  <c r="D816" i="1"/>
  <c r="C816" i="1"/>
  <c r="D815" i="1"/>
  <c r="C815" i="1"/>
  <c r="G815" i="1" s="1"/>
  <c r="D814" i="1"/>
  <c r="C814" i="1"/>
  <c r="G814" i="1" s="1"/>
  <c r="D813" i="1"/>
  <c r="C813" i="1"/>
  <c r="G813" i="1" s="1"/>
  <c r="D812" i="1"/>
  <c r="C812" i="1"/>
  <c r="G812" i="1" s="1"/>
  <c r="D811" i="1"/>
  <c r="C811" i="1"/>
  <c r="G811" i="1" s="1"/>
  <c r="D810" i="1"/>
  <c r="C810" i="1"/>
  <c r="G810" i="1" s="1"/>
  <c r="D809" i="1"/>
  <c r="C809" i="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D718" i="1"/>
  <c r="C718" i="1"/>
  <c r="D717" i="1"/>
  <c r="C717" i="1"/>
  <c r="G717" i="1" s="1"/>
  <c r="D716" i="1"/>
  <c r="C716" i="1"/>
  <c r="G716" i="1" s="1"/>
  <c r="D715" i="1"/>
  <c r="C715" i="1"/>
  <c r="G715" i="1" s="1"/>
  <c r="D714" i="1"/>
  <c r="C714" i="1"/>
  <c r="G714" i="1" s="1"/>
  <c r="D713" i="1"/>
  <c r="C713" i="1"/>
  <c r="G713" i="1" s="1"/>
  <c r="D712" i="1"/>
  <c r="C712" i="1"/>
  <c r="G712" i="1" s="1"/>
  <c r="D711" i="1"/>
  <c r="C711" i="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D657" i="1"/>
  <c r="C657" i="1"/>
  <c r="G657" i="1" s="1"/>
  <c r="D656" i="1"/>
  <c r="C656" i="1"/>
  <c r="G656" i="1" s="1"/>
  <c r="D655" i="1"/>
  <c r="C655" i="1"/>
  <c r="G655" i="1" s="1"/>
  <c r="D654" i="1"/>
  <c r="C654" i="1"/>
  <c r="D653" i="1"/>
  <c r="C653" i="1"/>
  <c r="G653" i="1" s="1"/>
  <c r="D652" i="1"/>
  <c r="C652" i="1"/>
  <c r="G652" i="1" s="1"/>
  <c r="D651" i="1"/>
  <c r="C651" i="1"/>
  <c r="G651" i="1" s="1"/>
  <c r="D650" i="1"/>
  <c r="C650" i="1"/>
  <c r="G650" i="1" s="1"/>
  <c r="D649" i="1"/>
  <c r="C649" i="1"/>
  <c r="G649" i="1" s="1"/>
  <c r="D648" i="1"/>
  <c r="C648" i="1"/>
  <c r="G648" i="1" s="1"/>
  <c r="D647" i="1"/>
  <c r="C647" i="1"/>
  <c r="G647" i="1" s="1"/>
  <c r="D646" i="1"/>
  <c r="C646" i="1"/>
  <c r="G646" i="1" s="1"/>
  <c r="D645" i="1"/>
  <c r="C645" i="1"/>
  <c r="D644" i="1"/>
  <c r="C644" i="1"/>
  <c r="D643" i="1"/>
  <c r="C643" i="1"/>
  <c r="D642" i="1"/>
  <c r="C642" i="1"/>
  <c r="G642" i="1" s="1"/>
  <c r="D641" i="1"/>
  <c r="C641" i="1"/>
  <c r="G641" i="1" s="1"/>
  <c r="C638" i="1"/>
  <c r="D637" i="1"/>
  <c r="C637" i="1"/>
  <c r="G637" i="1" s="1"/>
  <c r="D632" i="1"/>
  <c r="C632" i="1"/>
  <c r="G632" i="1" s="1"/>
  <c r="D631" i="1"/>
  <c r="C631" i="1"/>
  <c r="G631"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C619" i="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H562" i="1" s="1"/>
  <c r="C562" i="1"/>
  <c r="G562" i="1" s="1"/>
  <c r="D561" i="1"/>
  <c r="H561" i="1" s="1"/>
  <c r="C561" i="1"/>
  <c r="G561" i="1" s="1"/>
  <c r="D560" i="1"/>
  <c r="H560" i="1" s="1"/>
  <c r="C560" i="1"/>
  <c r="G560" i="1" s="1"/>
  <c r="D559" i="1"/>
  <c r="H559" i="1" s="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C523" i="1"/>
  <c r="G523" i="1" s="1"/>
  <c r="C522"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C415" i="1"/>
  <c r="C414" i="1"/>
  <c r="C413" i="1"/>
  <c r="D412" i="1"/>
  <c r="H412" i="1" s="1"/>
  <c r="C412" i="1"/>
  <c r="G412" i="1" s="1"/>
  <c r="D411" i="1"/>
  <c r="H411" i="1" s="1"/>
  <c r="C411" i="1"/>
  <c r="G411" i="1" s="1"/>
  <c r="D406" i="1"/>
  <c r="H406" i="1" s="1"/>
  <c r="C406" i="1"/>
  <c r="G406" i="1" s="1"/>
  <c r="D405" i="1"/>
  <c r="H405" i="1" s="1"/>
  <c r="C405" i="1"/>
  <c r="G405" i="1" s="1"/>
  <c r="D404" i="1"/>
  <c r="H404" i="1" s="1"/>
  <c r="C404" i="1"/>
  <c r="G404"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D360" i="1"/>
  <c r="H360" i="1" s="1"/>
  <c r="C360" i="1"/>
  <c r="G360" i="1" s="1"/>
  <c r="D359" i="1"/>
  <c r="H359" i="1" s="1"/>
  <c r="C359" i="1"/>
  <c r="D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G291" i="1" s="1"/>
  <c r="D290" i="1"/>
  <c r="H290" i="1" s="1"/>
  <c r="C290" i="1"/>
  <c r="D289" i="1"/>
  <c r="H289" i="1" s="1"/>
  <c r="C289" i="1"/>
  <c r="G289" i="1" s="1"/>
  <c r="D288" i="1"/>
  <c r="H288" i="1" s="1"/>
  <c r="C288"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C264" i="1"/>
  <c r="D263" i="1"/>
  <c r="H263" i="1" s="1"/>
  <c r="C263" i="1"/>
  <c r="G263" i="1" s="1"/>
  <c r="D262" i="1"/>
  <c r="H262" i="1" s="1"/>
  <c r="C262" i="1"/>
  <c r="G262" i="1" s="1"/>
  <c r="D261" i="1"/>
  <c r="H261" i="1" s="1"/>
  <c r="C261" i="1"/>
  <c r="D260" i="1"/>
  <c r="H260" i="1" s="1"/>
  <c r="C260" i="1"/>
  <c r="C259" i="1"/>
  <c r="D258" i="1"/>
  <c r="H258" i="1" s="1"/>
  <c r="C258" i="1"/>
  <c r="G258" i="1" s="1"/>
  <c r="D257" i="1"/>
  <c r="H257" i="1" s="1"/>
  <c r="C257" i="1"/>
  <c r="D256" i="1"/>
  <c r="H256" i="1" s="1"/>
  <c r="C256" i="1"/>
  <c r="G256" i="1" s="1"/>
  <c r="C255" i="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C248" i="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C232" i="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C220" i="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C192" i="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D185" i="1"/>
  <c r="H185" i="1" s="1"/>
  <c r="C185" i="1"/>
  <c r="G185" i="1" s="1"/>
  <c r="C184" i="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C165" i="1"/>
  <c r="D164" i="1"/>
  <c r="H164" i="1" s="1"/>
  <c r="C164" i="1"/>
  <c r="G164" i="1" s="1"/>
  <c r="D163" i="1"/>
  <c r="H163" i="1" s="1"/>
  <c r="C163" i="1"/>
  <c r="G163" i="1" s="1"/>
  <c r="D162" i="1"/>
  <c r="H162" i="1" s="1"/>
  <c r="C162" i="1"/>
  <c r="G162" i="1" s="1"/>
  <c r="D161" i="1"/>
  <c r="H161" i="1" s="1"/>
  <c r="C161" i="1"/>
  <c r="G161" i="1" s="1"/>
  <c r="C160" i="1"/>
  <c r="C159" i="1"/>
  <c r="D158" i="1"/>
  <c r="H158" i="1" s="1"/>
  <c r="C158" i="1"/>
  <c r="G158" i="1" s="1"/>
  <c r="D157" i="1"/>
  <c r="H157" i="1" s="1"/>
  <c r="C157" i="1"/>
  <c r="G157" i="1" s="1"/>
  <c r="D156" i="1"/>
  <c r="H156" i="1" s="1"/>
  <c r="C156" i="1"/>
  <c r="G156" i="1" s="1"/>
  <c r="C155" i="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C148"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D118" i="1"/>
  <c r="H118" i="1" s="1"/>
  <c r="C118" i="1"/>
  <c r="H117" i="1"/>
  <c r="D117" i="1"/>
  <c r="C117" i="1"/>
  <c r="G117" i="1" s="1"/>
  <c r="C116" i="1"/>
  <c r="D115" i="1"/>
  <c r="H115" i="1" s="1"/>
  <c r="C115" i="1"/>
  <c r="G115" i="1" s="1"/>
  <c r="D114" i="1"/>
  <c r="H114" i="1" s="1"/>
  <c r="C114" i="1"/>
  <c r="G114" i="1" s="1"/>
  <c r="D113" i="1"/>
  <c r="H113" i="1" s="1"/>
  <c r="C113" i="1"/>
  <c r="D112" i="1"/>
  <c r="H112" i="1" s="1"/>
  <c r="C112" i="1"/>
  <c r="G112" i="1" s="1"/>
  <c r="D111" i="1"/>
  <c r="H111" i="1" s="1"/>
  <c r="C111" i="1"/>
  <c r="G111" i="1" s="1"/>
  <c r="D110" i="1"/>
  <c r="H110" i="1" s="1"/>
  <c r="C110" i="1"/>
  <c r="D109" i="1"/>
  <c r="H109" i="1" s="1"/>
  <c r="C109" i="1"/>
  <c r="G109" i="1" s="1"/>
  <c r="D108" i="1"/>
  <c r="H108" i="1" s="1"/>
  <c r="C108" i="1"/>
  <c r="D107" i="1"/>
  <c r="H107" i="1" s="1"/>
  <c r="C107" i="1"/>
  <c r="H106" i="1"/>
  <c r="D106" i="1"/>
  <c r="C106" i="1"/>
  <c r="G106" i="1" s="1"/>
  <c r="D105" i="1"/>
  <c r="H105" i="1" s="1"/>
  <c r="C105" i="1"/>
  <c r="G105" i="1" s="1"/>
  <c r="D104" i="1"/>
  <c r="H104" i="1" s="1"/>
  <c r="C104" i="1"/>
  <c r="G104" i="1" s="1"/>
  <c r="C103" i="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C87" i="1"/>
  <c r="D86" i="1"/>
  <c r="H86" i="1" s="1"/>
  <c r="C86" i="1"/>
  <c r="G86" i="1" s="1"/>
  <c r="D85" i="1"/>
  <c r="H85" i="1" s="1"/>
  <c r="C85" i="1"/>
  <c r="G85" i="1" s="1"/>
  <c r="D84" i="1"/>
  <c r="H84" i="1" s="1"/>
  <c r="C84" i="1"/>
  <c r="G84" i="1" s="1"/>
  <c r="D83" i="1"/>
  <c r="H83" i="1" s="1"/>
  <c r="C83" i="1"/>
  <c r="G83" i="1" s="1"/>
  <c r="D82" i="1"/>
  <c r="H82" i="1" s="1"/>
  <c r="C82" i="1"/>
  <c r="D81" i="1"/>
  <c r="H81" i="1" s="1"/>
  <c r="C81" i="1"/>
  <c r="D80" i="1"/>
  <c r="H80" i="1" s="1"/>
  <c r="C80" i="1"/>
  <c r="G80" i="1" s="1"/>
  <c r="D79" i="1"/>
  <c r="H79" i="1" s="1"/>
  <c r="C79" i="1"/>
  <c r="C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H69" i="1"/>
  <c r="D69" i="1"/>
  <c r="C69" i="1"/>
  <c r="G69" i="1" s="1"/>
  <c r="D68" i="1"/>
  <c r="H68" i="1" s="1"/>
  <c r="C68" i="1"/>
  <c r="G68" i="1" s="1"/>
  <c r="D67" i="1"/>
  <c r="H67" i="1" s="1"/>
  <c r="C67" i="1"/>
  <c r="G67" i="1" s="1"/>
  <c r="D66" i="1"/>
  <c r="H66" i="1" s="1"/>
  <c r="C66" i="1"/>
  <c r="G66" i="1" s="1"/>
  <c r="D65" i="1"/>
  <c r="H65" i="1" s="1"/>
  <c r="C65" i="1"/>
  <c r="G65" i="1" s="1"/>
  <c r="H64" i="1"/>
  <c r="D64" i="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C55" i="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H48" i="1"/>
  <c r="D48" i="1"/>
  <c r="C48" i="1"/>
  <c r="G48" i="1" s="1"/>
  <c r="D47" i="1"/>
  <c r="H47" i="1" s="1"/>
  <c r="C47" i="1"/>
  <c r="G47" i="1" s="1"/>
  <c r="D46" i="1"/>
  <c r="H46" i="1" s="1"/>
  <c r="C46" i="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D22" i="1"/>
  <c r="H22" i="1" s="1"/>
  <c r="C22" i="1"/>
  <c r="G22" i="1" s="1"/>
  <c r="D21" i="1"/>
  <c r="H21" i="1" s="1"/>
  <c r="C21" i="1"/>
  <c r="G21" i="1" s="1"/>
  <c r="D20" i="1"/>
  <c r="H20" i="1" s="1"/>
  <c r="C20" i="1"/>
  <c r="D19" i="1"/>
  <c r="H19" i="1" s="1"/>
  <c r="C19" i="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D4" i="1"/>
  <c r="H4" i="1" s="1"/>
  <c r="C4" i="1"/>
  <c r="C3" i="1"/>
  <c r="G1489" i="1" l="1"/>
  <c r="C1483" i="1"/>
  <c r="H1483" i="1" s="1"/>
  <c r="H1486" i="1"/>
  <c r="G1485" i="1"/>
  <c r="G1481" i="1"/>
  <c r="G1483" i="1"/>
  <c r="H1484" i="1"/>
  <c r="C1576" i="1"/>
  <c r="G1576" i="1" s="1"/>
  <c r="H1510" i="1"/>
  <c r="G1509" i="1"/>
  <c r="G1507" i="1"/>
  <c r="H1504" i="1"/>
  <c r="G1503" i="1"/>
  <c r="G1499" i="1"/>
  <c r="G1501" i="1"/>
  <c r="H1502" i="1"/>
  <c r="G819" i="1"/>
  <c r="G817" i="1"/>
  <c r="G816" i="1"/>
  <c r="G809" i="1"/>
  <c r="G719" i="1"/>
  <c r="G718" i="1"/>
  <c r="G711" i="1"/>
  <c r="G658" i="1"/>
  <c r="G654" i="1"/>
  <c r="E283" i="9"/>
  <c r="B283" i="9" s="1"/>
  <c r="G644" i="1"/>
  <c r="E273" i="9"/>
  <c r="B273" i="9" s="1"/>
  <c r="G643" i="1"/>
  <c r="G645" i="1"/>
  <c r="F652" i="4"/>
  <c r="G359" i="1"/>
  <c r="G361" i="1"/>
  <c r="E407" i="4"/>
  <c r="D402" i="1" s="1"/>
  <c r="G413" i="1"/>
  <c r="G290" i="1"/>
  <c r="F418" i="4"/>
  <c r="G288" i="1"/>
  <c r="E644" i="4"/>
  <c r="D638" i="1" s="1"/>
  <c r="G638" i="1" s="1"/>
  <c r="G264" i="1"/>
  <c r="E263" i="4"/>
  <c r="D259" i="1" s="1"/>
  <c r="H259" i="1" s="1"/>
  <c r="G260" i="1"/>
  <c r="G261" i="1"/>
  <c r="F264" i="4"/>
  <c r="G257" i="1"/>
  <c r="G248" i="1"/>
  <c r="F252" i="4"/>
  <c r="D255" i="1"/>
  <c r="H255" i="1" s="1"/>
  <c r="F259" i="4"/>
  <c r="G220" i="1"/>
  <c r="G232" i="1"/>
  <c r="F236" i="4"/>
  <c r="G192" i="1"/>
  <c r="D184" i="1"/>
  <c r="H184" i="1" s="1"/>
  <c r="G186" i="1"/>
  <c r="F188" i="4"/>
  <c r="F222" i="9"/>
  <c r="B222" i="9" s="1"/>
  <c r="B220" i="9"/>
  <c r="F220" i="9"/>
  <c r="B218" i="9"/>
  <c r="F218" i="9"/>
  <c r="G165" i="1"/>
  <c r="F169" i="4"/>
  <c r="G159" i="1"/>
  <c r="G160" i="1"/>
  <c r="F163" i="4"/>
  <c r="G155" i="1"/>
  <c r="E152" i="4"/>
  <c r="F159" i="4"/>
  <c r="G149" i="1"/>
  <c r="G118" i="1"/>
  <c r="G116" i="1"/>
  <c r="E106" i="4"/>
  <c r="D102" i="1" s="1"/>
  <c r="H102" i="1" s="1"/>
  <c r="F120" i="4"/>
  <c r="G113" i="1"/>
  <c r="G108" i="1"/>
  <c r="G110" i="1"/>
  <c r="F112" i="4"/>
  <c r="G102" i="1"/>
  <c r="D103" i="1"/>
  <c r="H103" i="1" s="1"/>
  <c r="G107" i="1"/>
  <c r="F107" i="4"/>
  <c r="G87" i="1"/>
  <c r="E82" i="4"/>
  <c r="D78" i="1" s="1"/>
  <c r="H78" i="1" s="1"/>
  <c r="F91" i="4"/>
  <c r="G82" i="1"/>
  <c r="G79" i="1"/>
  <c r="G81" i="1"/>
  <c r="G46" i="1"/>
  <c r="F59" i="4"/>
  <c r="G55" i="1"/>
  <c r="G56" i="1"/>
  <c r="G23" i="1"/>
  <c r="G19" i="1"/>
  <c r="G20" i="1"/>
  <c r="F23" i="4"/>
  <c r="G3" i="1"/>
  <c r="G4" i="1"/>
  <c r="G5" i="1"/>
  <c r="E26" i="9"/>
  <c r="B26" i="9" s="1"/>
  <c r="F214" i="9"/>
  <c r="B214" i="9" s="1"/>
  <c r="F216" i="9"/>
  <c r="B216" i="9" s="1"/>
  <c r="G497"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20" i="1"/>
  <c r="H621" i="1"/>
  <c r="H622" i="1"/>
  <c r="H623" i="1"/>
  <c r="H624" i="1"/>
  <c r="H625" i="1"/>
  <c r="H626" i="1"/>
  <c r="H627" i="1"/>
  <c r="H628" i="1"/>
  <c r="H631" i="1"/>
  <c r="H632" i="1"/>
  <c r="H637" i="1"/>
  <c r="H638"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H1057" i="1"/>
  <c r="H1058" i="1"/>
  <c r="H1059" i="1"/>
  <c r="H1060" i="1"/>
  <c r="H1061" i="1"/>
  <c r="H1062" i="1"/>
  <c r="H1063" i="1"/>
  <c r="H1064"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G1148" i="1"/>
  <c r="G1150" i="1"/>
  <c r="G1154" i="1"/>
  <c r="G1156" i="1"/>
  <c r="G1158" i="1"/>
  <c r="G1160" i="1"/>
  <c r="G1162" i="1"/>
  <c r="G1164" i="1"/>
  <c r="G1166" i="1"/>
  <c r="G1168" i="1"/>
  <c r="G1170" i="1"/>
  <c r="G1172" i="1"/>
  <c r="G1174" i="1"/>
  <c r="G1176" i="1"/>
  <c r="G1178" i="1"/>
  <c r="G1180" i="1"/>
  <c r="G1182" i="1"/>
  <c r="G1184" i="1"/>
  <c r="G1147" i="1"/>
  <c r="G1149" i="1"/>
  <c r="G1151" i="1"/>
  <c r="G1155" i="1"/>
  <c r="G1157" i="1"/>
  <c r="G1159" i="1"/>
  <c r="G1161" i="1"/>
  <c r="G1163" i="1"/>
  <c r="G1165" i="1"/>
  <c r="G1167" i="1"/>
  <c r="G1169" i="1"/>
  <c r="G1171" i="1"/>
  <c r="G1173" i="1"/>
  <c r="G1175" i="1"/>
  <c r="G1177" i="1"/>
  <c r="G1179" i="1"/>
  <c r="G1181" i="1"/>
  <c r="G1183"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I1457" i="1" s="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G1480" i="1"/>
  <c r="H1518" i="1"/>
  <c r="H1520" i="1"/>
  <c r="H1522" i="1"/>
  <c r="H1524" i="1"/>
  <c r="F7" i="4"/>
  <c r="D6" i="4"/>
  <c r="G1299" i="1"/>
  <c r="H1382"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1490" i="1"/>
  <c r="H1492" i="1"/>
  <c r="H1494" i="1"/>
  <c r="H1496" i="1"/>
  <c r="H1498" i="1"/>
  <c r="E6" i="4"/>
  <c r="H1558" i="1"/>
  <c r="H1560" i="1"/>
  <c r="H1562" i="1"/>
  <c r="H1564" i="1"/>
  <c r="H1566" i="1"/>
  <c r="H1568" i="1"/>
  <c r="H1570" i="1"/>
  <c r="H1572" i="1"/>
  <c r="H1574" i="1"/>
  <c r="H1576" i="1"/>
  <c r="H1578" i="1"/>
  <c r="H1580" i="1"/>
  <c r="F8" i="4"/>
  <c r="F134" i="4"/>
  <c r="F140" i="4"/>
  <c r="G20" i="9"/>
  <c r="H20" i="9"/>
  <c r="F152" i="4"/>
  <c r="F164" i="4"/>
  <c r="F224" i="4"/>
  <c r="F225" i="4"/>
  <c r="F253" i="4"/>
  <c r="E408" i="4"/>
  <c r="D403" i="1" s="1"/>
  <c r="F485" i="4"/>
  <c r="F529" i="4"/>
  <c r="F581" i="4"/>
  <c r="G289" i="9"/>
  <c r="E289" i="9" s="1"/>
  <c r="B289" i="9" s="1"/>
  <c r="F177" i="5"/>
  <c r="D176" i="5"/>
  <c r="D42" i="8"/>
  <c r="G294" i="9" s="1"/>
  <c r="E294" i="9" s="1"/>
  <c r="G1445" i="1"/>
  <c r="D151" i="4"/>
  <c r="F299" i="4"/>
  <c r="F300" i="4"/>
  <c r="D311" i="4"/>
  <c r="F312" i="4"/>
  <c r="F352" i="4"/>
  <c r="D363" i="4"/>
  <c r="F364" i="4"/>
  <c r="F643" i="4"/>
  <c r="F416" i="4"/>
  <c r="F421" i="4"/>
  <c r="E421" i="4"/>
  <c r="F473" i="4"/>
  <c r="D636" i="4"/>
  <c r="F528" i="4"/>
  <c r="F603" i="4"/>
  <c r="E625" i="4"/>
  <c r="D635" i="4"/>
  <c r="F12" i="5"/>
  <c r="D7" i="5"/>
  <c r="F13" i="5"/>
  <c r="F69" i="5"/>
  <c r="F79" i="5"/>
  <c r="F119" i="5"/>
  <c r="F135" i="5"/>
  <c r="F149" i="5"/>
  <c r="F180" i="5"/>
  <c r="E291" i="9"/>
  <c r="B291" i="9" s="1"/>
  <c r="F190" i="5"/>
  <c r="E292" i="9"/>
  <c r="B292" i="9" s="1"/>
  <c r="F206" i="5"/>
  <c r="F238" i="5"/>
  <c r="F246" i="5"/>
  <c r="G299" i="9"/>
  <c r="E299" i="9" s="1"/>
  <c r="F5" i="6"/>
  <c r="F115" i="6"/>
  <c r="D141" i="6"/>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65" i="9"/>
  <c r="E165" i="9" s="1"/>
  <c r="B165" i="9" s="1"/>
  <c r="I10" i="9"/>
  <c r="B112" i="9"/>
  <c r="B116" i="9"/>
  <c r="B120" i="9"/>
  <c r="B124" i="9"/>
  <c r="B128" i="9"/>
  <c r="B132" i="9"/>
  <c r="B136" i="9"/>
  <c r="B140" i="9"/>
  <c r="H164" i="9"/>
  <c r="F417" i="4"/>
  <c r="E87" i="5"/>
  <c r="D1065" i="1" s="1"/>
  <c r="G1065" i="1" s="1"/>
  <c r="E286" i="9"/>
  <c r="B286" i="9" s="1"/>
  <c r="F88" i="5"/>
  <c r="D146" i="5"/>
  <c r="E176" i="5"/>
  <c r="G297" i="9"/>
  <c r="E297" i="9" s="1"/>
  <c r="B114" i="9"/>
  <c r="B118" i="9"/>
  <c r="B122" i="9"/>
  <c r="B126" i="9"/>
  <c r="B130" i="9"/>
  <c r="B134" i="9"/>
  <c r="B138" i="9"/>
  <c r="L191" i="9"/>
  <c r="F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L212" i="9"/>
  <c r="B281" i="9"/>
  <c r="F275" i="9"/>
  <c r="B279" i="9"/>
  <c r="B290" i="9"/>
  <c r="F212" i="9" l="1"/>
  <c r="B212" i="9" s="1"/>
  <c r="G259" i="1"/>
  <c r="F263" i="4"/>
  <c r="G255" i="1"/>
  <c r="G184" i="1"/>
  <c r="E151" i="4"/>
  <c r="F151" i="4" s="1"/>
  <c r="D148" i="1"/>
  <c r="E20" i="9"/>
  <c r="E19" i="9" s="1"/>
  <c r="F106" i="4"/>
  <c r="G103" i="1"/>
  <c r="F82" i="4"/>
  <c r="G78" i="1"/>
  <c r="B294" i="9"/>
  <c r="E175" i="5"/>
  <c r="D1152" i="1" s="1"/>
  <c r="I22" i="3"/>
  <c r="D1153" i="1"/>
  <c r="B191" i="9"/>
  <c r="F141" i="6"/>
  <c r="C1435" i="1"/>
  <c r="H28" i="3"/>
  <c r="E68" i="5"/>
  <c r="F7" i="5"/>
  <c r="H20" i="3"/>
  <c r="C985" i="1"/>
  <c r="F635" i="4"/>
  <c r="C629" i="1"/>
  <c r="F636" i="4"/>
  <c r="C630" i="1"/>
  <c r="E420" i="4"/>
  <c r="D415" i="1"/>
  <c r="F311" i="4"/>
  <c r="D298" i="4"/>
  <c r="C306" i="1"/>
  <c r="I1474" i="1"/>
  <c r="I1472" i="1"/>
  <c r="I1467" i="1"/>
  <c r="I1465" i="1"/>
  <c r="I1463" i="1"/>
  <c r="D412" i="4"/>
  <c r="F6" i="4"/>
  <c r="H16" i="3"/>
  <c r="C2" i="1"/>
  <c r="I1479" i="1"/>
  <c r="I1477" i="1"/>
  <c r="I1460" i="1"/>
  <c r="I1458" i="1"/>
  <c r="I1456" i="1"/>
  <c r="I1451" i="1"/>
  <c r="I1449" i="1"/>
  <c r="I1447" i="1"/>
  <c r="H1065" i="1"/>
  <c r="B297" i="9"/>
  <c r="E296" i="9"/>
  <c r="I10" i="3" s="1"/>
  <c r="F146" i="5"/>
  <c r="C1124" i="1"/>
  <c r="E164" i="9"/>
  <c r="B164" i="9" s="1"/>
  <c r="B299" i="9"/>
  <c r="E298" i="9"/>
  <c r="D68" i="5"/>
  <c r="E528" i="4"/>
  <c r="D619" i="1"/>
  <c r="F363" i="4"/>
  <c r="D350" i="4"/>
  <c r="C358" i="1"/>
  <c r="D289" i="4"/>
  <c r="H17" i="3"/>
  <c r="C147" i="1"/>
  <c r="K1432" i="9"/>
  <c r="G295" i="9"/>
  <c r="E295" i="9" s="1"/>
  <c r="B295" i="9" s="1"/>
  <c r="I34" i="3"/>
  <c r="C1517" i="1"/>
  <c r="D175" i="5"/>
  <c r="F176" i="5"/>
  <c r="H22" i="3"/>
  <c r="C1153" i="1"/>
  <c r="B20" i="9"/>
  <c r="E412" i="4"/>
  <c r="I16" i="3"/>
  <c r="D2" i="1"/>
  <c r="H148" i="1" l="1"/>
  <c r="G148" i="1"/>
  <c r="D147" i="1"/>
  <c r="G147" i="1" s="1"/>
  <c r="E289" i="4"/>
  <c r="I17" i="3"/>
  <c r="E639" i="4"/>
  <c r="D407" i="1"/>
  <c r="F175" i="5"/>
  <c r="C1152" i="1"/>
  <c r="F350" i="4"/>
  <c r="D408" i="4"/>
  <c r="C345" i="1"/>
  <c r="H619" i="1"/>
  <c r="G619" i="1"/>
  <c r="F68" i="5"/>
  <c r="H21" i="3"/>
  <c r="C1046" i="1"/>
  <c r="G1124" i="1"/>
  <c r="H1124" i="1"/>
  <c r="D639" i="4"/>
  <c r="F412" i="4"/>
  <c r="C407" i="1"/>
  <c r="D407" i="4"/>
  <c r="F298" i="4"/>
  <c r="C293" i="1"/>
  <c r="H415" i="1"/>
  <c r="G415" i="1"/>
  <c r="G985" i="1"/>
  <c r="H985" i="1"/>
  <c r="I21" i="3"/>
  <c r="D1046" i="1"/>
  <c r="E6" i="5"/>
  <c r="G1435" i="1"/>
  <c r="H1435" i="1"/>
  <c r="H9" i="3"/>
  <c r="H1153" i="1"/>
  <c r="G1153" i="1"/>
  <c r="H1517" i="1"/>
  <c r="G1517" i="1"/>
  <c r="H11" i="3"/>
  <c r="H147" i="1"/>
  <c r="D413" i="4"/>
  <c r="D291" i="4"/>
  <c r="F289" i="4"/>
  <c r="C285" i="1"/>
  <c r="G358" i="1"/>
  <c r="H358" i="1"/>
  <c r="E636" i="4"/>
  <c r="D630" i="1" s="1"/>
  <c r="H630" i="1" s="1"/>
  <c r="D522" i="1"/>
  <c r="G2" i="1"/>
  <c r="H2" i="1"/>
  <c r="D290" i="4"/>
  <c r="G306" i="1"/>
  <c r="H306" i="1"/>
  <c r="E635" i="4"/>
  <c r="D629" i="1" s="1"/>
  <c r="H629" i="1" s="1"/>
  <c r="D414" i="1"/>
  <c r="D6" i="5"/>
  <c r="E293" i="9"/>
  <c r="E291" i="4" l="1"/>
  <c r="D287" i="1" s="1"/>
  <c r="D285" i="1"/>
  <c r="H285" i="1" s="1"/>
  <c r="E413" i="4"/>
  <c r="F413" i="4" s="1"/>
  <c r="E290" i="4"/>
  <c r="D286" i="1" s="1"/>
  <c r="H414" i="1"/>
  <c r="G414" i="1"/>
  <c r="D640" i="4"/>
  <c r="D415" i="4"/>
  <c r="C408" i="1"/>
  <c r="G282" i="9"/>
  <c r="E282" i="9" s="1"/>
  <c r="B282" i="9" s="1"/>
  <c r="G276" i="9"/>
  <c r="F6" i="5"/>
  <c r="C984" i="1"/>
  <c r="F290" i="4"/>
  <c r="C286" i="1"/>
  <c r="G522" i="1"/>
  <c r="H522" i="1"/>
  <c r="G285" i="1"/>
  <c r="F291" i="4"/>
  <c r="C287" i="1"/>
  <c r="N3" i="9"/>
  <c r="I11" i="3"/>
  <c r="H276" i="9"/>
  <c r="D984" i="1"/>
  <c r="G629" i="1"/>
  <c r="G630" i="1"/>
  <c r="G407" i="1"/>
  <c r="H407" i="1"/>
  <c r="D414" i="4"/>
  <c r="G1046" i="1"/>
  <c r="H1046" i="1"/>
  <c r="F408" i="4"/>
  <c r="C403" i="1"/>
  <c r="H1152" i="1"/>
  <c r="G1152" i="1"/>
  <c r="D633" i="1"/>
  <c r="K3" i="9"/>
  <c r="I9" i="3"/>
  <c r="G293" i="1"/>
  <c r="H293" i="1"/>
  <c r="F407" i="4"/>
  <c r="C402" i="1"/>
  <c r="D641" i="4"/>
  <c r="F639" i="4"/>
  <c r="C633" i="1"/>
  <c r="G345" i="1"/>
  <c r="H345" i="1"/>
  <c r="E414" i="4" l="1"/>
  <c r="D409" i="1" s="1"/>
  <c r="E640" i="4"/>
  <c r="D408" i="1"/>
  <c r="G408" i="1" s="1"/>
  <c r="E415" i="4"/>
  <c r="D410" i="1" s="1"/>
  <c r="G402" i="1"/>
  <c r="H402" i="1"/>
  <c r="G633" i="1"/>
  <c r="H633" i="1"/>
  <c r="C635" i="1"/>
  <c r="G287" i="1"/>
  <c r="H287" i="1"/>
  <c r="G286" i="1"/>
  <c r="H286" i="1"/>
  <c r="H8" i="3"/>
  <c r="G984" i="1"/>
  <c r="H984" i="1"/>
  <c r="E276" i="9"/>
  <c r="F415" i="4"/>
  <c r="C410" i="1"/>
  <c r="G403" i="1"/>
  <c r="H403" i="1"/>
  <c r="C409" i="1"/>
  <c r="D642" i="4"/>
  <c r="F640" i="4"/>
  <c r="C634" i="1"/>
  <c r="H408" i="1" l="1"/>
  <c r="F414" i="4"/>
  <c r="E642" i="4"/>
  <c r="D634" i="1"/>
  <c r="H634" i="1" s="1"/>
  <c r="E641" i="4"/>
  <c r="G634" i="1"/>
  <c r="G409" i="1"/>
  <c r="H409" i="1"/>
  <c r="G410" i="1"/>
  <c r="H410" i="1"/>
  <c r="B276" i="9"/>
  <c r="E275" i="9"/>
  <c r="D646" i="4"/>
  <c r="F642" i="4"/>
  <c r="C636" i="1"/>
  <c r="M3" i="9"/>
  <c r="I8" i="3"/>
  <c r="D645" i="4"/>
  <c r="F641" i="4" l="1"/>
  <c r="E645" i="4"/>
  <c r="D635" i="1"/>
  <c r="D636" i="1"/>
  <c r="G636" i="1" s="1"/>
  <c r="E646" i="4"/>
  <c r="F645" i="4"/>
  <c r="H18" i="3"/>
  <c r="C639" i="1"/>
  <c r="F646" i="4"/>
  <c r="H19" i="3"/>
  <c r="C640" i="1"/>
  <c r="H636" i="1" l="1"/>
  <c r="D639" i="1"/>
  <c r="G274" i="9"/>
  <c r="E274" i="9" s="1"/>
  <c r="B274" i="9" s="1"/>
  <c r="I18" i="3"/>
  <c r="D640" i="1"/>
  <c r="H640" i="1" s="1"/>
  <c r="I19" i="3"/>
  <c r="G635" i="1"/>
  <c r="H635" i="1"/>
  <c r="G640" i="1"/>
  <c r="G639" i="1"/>
  <c r="H639" i="1"/>
  <c r="H7" i="3" l="1"/>
  <c r="I7" i="3" s="1"/>
  <c r="J3" i="9" l="1"/>
  <c r="M271" i="9" s="1"/>
  <c r="J6" i="9" l="1"/>
  <c r="K5" i="9"/>
  <c r="H17" i="9"/>
  <c r="M16" i="9"/>
  <c r="H15" i="9"/>
  <c r="K11" i="9"/>
  <c r="K8" i="9"/>
  <c r="I11" i="9"/>
  <c r="J9" i="9"/>
  <c r="G17" i="9"/>
  <c r="G15" i="9"/>
  <c r="E15" i="9" s="1"/>
  <c r="I9" i="9"/>
  <c r="K12" i="9"/>
  <c r="I6" i="9"/>
  <c r="K13" i="9"/>
  <c r="J8" i="9"/>
  <c r="I12" i="9"/>
  <c r="K6" i="9"/>
  <c r="G16" i="9"/>
  <c r="G18" i="9"/>
  <c r="H16" i="9"/>
  <c r="I13" i="9"/>
  <c r="J10" i="9"/>
  <c r="K7" i="9"/>
  <c r="I5" i="9"/>
  <c r="J11" i="9"/>
  <c r="J7" i="9"/>
  <c r="J17" i="9"/>
  <c r="L15" i="9"/>
  <c r="J12" i="9"/>
  <c r="K9" i="9"/>
  <c r="I7" i="9"/>
  <c r="J13" i="9"/>
  <c r="K10" i="9"/>
  <c r="I8" i="9"/>
  <c r="J5" i="9"/>
  <c r="M15" i="9"/>
  <c r="L16" i="9"/>
  <c r="F16" i="9" s="1"/>
  <c r="I17" i="9"/>
  <c r="H18" i="9"/>
  <c r="L271" i="9"/>
  <c r="F271" i="9" s="1"/>
  <c r="B271" i="9" s="1"/>
  <c r="E18" i="9"/>
  <c r="B18" i="9" s="1"/>
  <c r="E11" i="9"/>
  <c r="B11" i="9" s="1"/>
  <c r="E16" i="9" l="1"/>
  <c r="E12" i="9"/>
  <c r="B12" i="9" s="1"/>
  <c r="E6" i="9"/>
  <c r="B6" i="9" s="1"/>
  <c r="E8" i="9"/>
  <c r="B8" i="9" s="1"/>
  <c r="E7" i="9"/>
  <c r="B7" i="9" s="1"/>
  <c r="E5" i="9"/>
  <c r="B5" i="9" s="1"/>
  <c r="E17" i="9"/>
  <c r="B17" i="9" s="1"/>
  <c r="E13" i="9"/>
  <c r="B13" i="9" s="1"/>
  <c r="E9" i="9"/>
  <c r="B9" i="9" s="1"/>
  <c r="E10" i="9"/>
  <c r="B10" i="9" s="1"/>
  <c r="F15" i="9"/>
  <c r="B15" i="9" s="1"/>
  <c r="F19" i="9"/>
  <c r="B16" i="9"/>
  <c r="E14" i="9" l="1"/>
  <c r="E4" i="9"/>
  <c r="F14" i="9"/>
  <c r="F3" i="9" s="1"/>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<sst xmlns="http://schemas.openxmlformats.org/spreadsheetml/2006/main" count="4315" uniqueCount="3395">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</sst>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247522.99</v>
      </c>
      <c r="D2" s="6">
        <f>'PR-RAS'!E6</f>
        <v>309340.51</v>
      </c>
      <c r="E2" s="6">
        <v>0</v>
      </c>
      <c r="F2" s="6">
        <v>0</v>
      </c>
      <c r="G2" s="7">
        <f t="shared" ref="G2:G264" si="0">(B2/1000)*(C2*1+D2*2)</f>
        <v>866.20401000000004</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126459.68</v>
      </c>
      <c r="D3" s="1">
        <f>'PR-RAS'!E7</f>
        <v>197996.78</v>
      </c>
      <c r="E3" s="1">
        <v>0</v>
      </c>
      <c r="F3" s="1">
        <v>0</v>
      </c>
      <c r="G3" s="2">
        <f t="shared" si="0"/>
        <v>1044.9064800000001</v>
      </c>
      <c r="H3" s="2">
        <f t="shared" si="1"/>
        <v>0.54000000000814907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110361.86</v>
      </c>
      <c r="D4" s="1">
        <f>'PR-RAS'!E8</f>
        <v>168685.5</v>
      </c>
      <c r="E4" s="1">
        <v>0</v>
      </c>
      <c r="F4" s="1">
        <v>0</v>
      </c>
      <c r="G4" s="2">
        <f t="shared" si="0"/>
        <v>1343.19858</v>
      </c>
      <c r="H4" s="2">
        <f t="shared" si="1"/>
        <v>0.63999999999941792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110361.86</v>
      </c>
      <c r="D5" s="1">
        <f>'PR-RAS'!E9</f>
        <v>168685.5</v>
      </c>
      <c r="E5" s="1">
        <v>0</v>
      </c>
      <c r="F5" s="1">
        <v>0</v>
      </c>
      <c r="G5" s="2">
        <f t="shared" si="0"/>
        <v>1790.9314400000001</v>
      </c>
      <c r="H5" s="2">
        <f t="shared" si="1"/>
        <v>0.63999999999941792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13422.64</v>
      </c>
      <c r="D19" s="1">
        <f>'PR-RAS'!E23</f>
        <v>26662.699999999997</v>
      </c>
      <c r="E19" s="1">
        <v>0</v>
      </c>
      <c r="F19" s="1">
        <v>0</v>
      </c>
      <c r="G19" s="2">
        <f t="shared" si="0"/>
        <v>1201.4647199999997</v>
      </c>
      <c r="H19" s="2">
        <f t="shared" si="1"/>
        <v>0.66000000000349246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877.66</v>
      </c>
      <c r="D20" s="1">
        <f>'PR-RAS'!E24</f>
        <v>459.76</v>
      </c>
      <c r="E20" s="1">
        <v>0</v>
      </c>
      <c r="F20" s="1">
        <v>0</v>
      </c>
      <c r="G20" s="2">
        <f t="shared" si="0"/>
        <v>34.146419999999999</v>
      </c>
      <c r="H20" s="2">
        <f t="shared" si="1"/>
        <v>0.58000000000004093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12544.98</v>
      </c>
      <c r="D23" s="1">
        <f>'PR-RAS'!E27</f>
        <v>26202.94</v>
      </c>
      <c r="E23" s="1">
        <v>0</v>
      </c>
      <c r="F23" s="1">
        <v>0</v>
      </c>
      <c r="G23" s="2">
        <f t="shared" si="0"/>
        <v>1428.9189199999998</v>
      </c>
      <c r="H23" s="2">
        <f t="shared" si="1"/>
        <v>8.000000000174623E-2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2675.18</v>
      </c>
      <c r="D25" s="1">
        <f>'PR-RAS'!E29</f>
        <v>2648.58</v>
      </c>
      <c r="E25" s="1">
        <v>0</v>
      </c>
      <c r="F25" s="1">
        <v>0</v>
      </c>
      <c r="G25" s="2">
        <f t="shared" si="0"/>
        <v>191.33616000000001</v>
      </c>
      <c r="H25" s="2">
        <f t="shared" si="1"/>
        <v>0.59999999999990905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2675.18</v>
      </c>
      <c r="D27" s="1">
        <f>'PR-RAS'!E31</f>
        <v>2648.58</v>
      </c>
      <c r="E27" s="1">
        <v>0</v>
      </c>
      <c r="F27" s="1">
        <v>0</v>
      </c>
      <c r="G27" s="2">
        <f t="shared" si="0"/>
        <v>207.28083999999998</v>
      </c>
      <c r="H27" s="2">
        <f t="shared" si="1"/>
        <v>0.59999999999990905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95333.67</v>
      </c>
      <c r="D46" s="1">
        <f>'PR-RAS'!E50</f>
        <v>90798.58</v>
      </c>
      <c r="E46" s="1">
        <v>0</v>
      </c>
      <c r="F46" s="1">
        <v>0</v>
      </c>
      <c r="G46" s="2">
        <f t="shared" si="0"/>
        <v>12461.887350000001</v>
      </c>
      <c r="H46" s="2">
        <f t="shared" si="1"/>
        <v>0.75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88406.83</v>
      </c>
      <c r="D55" s="1">
        <f>'PR-RAS'!E59</f>
        <v>90798.58</v>
      </c>
      <c r="E55" s="1">
        <v>0</v>
      </c>
      <c r="F55" s="1">
        <v>0</v>
      </c>
      <c r="G55" s="2">
        <f t="shared" si="0"/>
        <v>14580.215459999999</v>
      </c>
      <c r="H55" s="2">
        <f t="shared" si="1"/>
        <v>0.58999999999650754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85706.34</v>
      </c>
      <c r="D56" s="1">
        <f>'PR-RAS'!E60</f>
        <v>87480.51</v>
      </c>
      <c r="E56" s="1">
        <v>0</v>
      </c>
      <c r="F56" s="1">
        <v>0</v>
      </c>
      <c r="G56" s="2">
        <f t="shared" si="0"/>
        <v>14336.7048</v>
      </c>
      <c r="H56" s="2">
        <f t="shared" si="1"/>
        <v>0.83000000000174623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2700.49</v>
      </c>
      <c r="D57" s="1">
        <f>'PR-RAS'!E61</f>
        <v>3318.07</v>
      </c>
      <c r="E57" s="1">
        <v>0</v>
      </c>
      <c r="F57" s="1">
        <v>0</v>
      </c>
      <c r="G57" s="2">
        <f t="shared" si="0"/>
        <v>522.85128000000009</v>
      </c>
      <c r="H57" s="2">
        <f t="shared" si="1"/>
        <v>0.55999999999994543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6926.84</v>
      </c>
      <c r="D70" s="1">
        <f>'PR-RAS'!E74</f>
        <v>0</v>
      </c>
      <c r="E70" s="1">
        <v>0</v>
      </c>
      <c r="F70" s="1">
        <v>0</v>
      </c>
      <c r="G70" s="2">
        <f t="shared" si="0"/>
        <v>477.95196000000004</v>
      </c>
      <c r="H70" s="2">
        <f t="shared" si="1"/>
        <v>0.15999999999985448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6926.84</v>
      </c>
      <c r="D72" s="1">
        <f>'PR-RAS'!E76</f>
        <v>0</v>
      </c>
      <c r="E72" s="1">
        <v>0</v>
      </c>
      <c r="F72" s="1">
        <v>0</v>
      </c>
      <c r="G72" s="2">
        <f t="shared" si="0"/>
        <v>491.80563999999998</v>
      </c>
      <c r="H72" s="2">
        <f t="shared" si="1"/>
        <v>0.15999999999985448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9046.4499999999989</v>
      </c>
      <c r="D78" s="1">
        <f>'PR-RAS'!E82</f>
        <v>10720.37</v>
      </c>
      <c r="E78" s="1">
        <v>0</v>
      </c>
      <c r="F78" s="1">
        <v>0</v>
      </c>
      <c r="G78" s="2">
        <f t="shared" si="0"/>
        <v>2347.5136300000004</v>
      </c>
      <c r="H78" s="2">
        <f t="shared" si="1"/>
        <v>0.81999999999970896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0.99</v>
      </c>
      <c r="D79" s="1">
        <f>'PR-RAS'!E83</f>
        <v>10.52</v>
      </c>
      <c r="E79" s="1">
        <v>0</v>
      </c>
      <c r="F79" s="1">
        <v>0</v>
      </c>
      <c r="G79" s="2">
        <f t="shared" si="0"/>
        <v>1.7183399999999998</v>
      </c>
      <c r="H79" s="2">
        <f t="shared" si="1"/>
        <v>0.49000000000000044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0.99</v>
      </c>
      <c r="D81" s="1">
        <f>'PR-RAS'!E85</f>
        <v>1.62</v>
      </c>
      <c r="E81" s="1">
        <v>0</v>
      </c>
      <c r="F81" s="1">
        <v>0</v>
      </c>
      <c r="G81" s="2">
        <f t="shared" si="0"/>
        <v>0.33840000000000003</v>
      </c>
      <c r="H81" s="2">
        <f t="shared" si="1"/>
        <v>0.3899999999999999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8.9</v>
      </c>
      <c r="E82" s="1">
        <v>0</v>
      </c>
      <c r="F82" s="1">
        <v>0</v>
      </c>
      <c r="G82" s="2">
        <f t="shared" si="0"/>
        <v>1.4418000000000002</v>
      </c>
      <c r="H82" s="2">
        <f t="shared" si="1"/>
        <v>9.9999999999999645E-2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9045.4599999999991</v>
      </c>
      <c r="D87" s="1">
        <f>'PR-RAS'!E91</f>
        <v>10709.85</v>
      </c>
      <c r="E87" s="1">
        <v>0</v>
      </c>
      <c r="F87" s="1">
        <v>0</v>
      </c>
      <c r="G87" s="2">
        <f t="shared" si="0"/>
        <v>2620.0037599999996</v>
      </c>
      <c r="H87" s="2">
        <f t="shared" si="1"/>
        <v>0.60999999999876309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975.49</v>
      </c>
      <c r="D89" s="1">
        <f>'PR-RAS'!E93</f>
        <v>654.87</v>
      </c>
      <c r="E89" s="1">
        <v>0</v>
      </c>
      <c r="F89" s="1">
        <v>0</v>
      </c>
      <c r="G89" s="2">
        <f t="shared" si="0"/>
        <v>201.10023999999999</v>
      </c>
      <c r="H89" s="2">
        <f t="shared" si="1"/>
        <v>0.62000000000000455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7215.2</v>
      </c>
      <c r="D90" s="1">
        <f>'PR-RAS'!E94</f>
        <v>8605.2099999999991</v>
      </c>
      <c r="E90" s="1">
        <v>0</v>
      </c>
      <c r="F90" s="1">
        <v>0</v>
      </c>
      <c r="G90" s="2">
        <f t="shared" si="0"/>
        <v>2173.8801799999997</v>
      </c>
      <c r="H90" s="2">
        <f t="shared" si="1"/>
        <v>0.40999999999894499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854.77</v>
      </c>
      <c r="D93" s="1">
        <f>'PR-RAS'!E97</f>
        <v>1449.77</v>
      </c>
      <c r="E93" s="1">
        <v>0</v>
      </c>
      <c r="F93" s="1">
        <v>0</v>
      </c>
      <c r="G93" s="2">
        <f t="shared" si="0"/>
        <v>345.39652000000001</v>
      </c>
      <c r="H93" s="2">
        <f t="shared" si="1"/>
        <v>0.46000000000003638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16683.190000000002</v>
      </c>
      <c r="D102" s="1">
        <f>'PR-RAS'!E106</f>
        <v>9824.7799999999988</v>
      </c>
      <c r="E102" s="1">
        <v>0</v>
      </c>
      <c r="F102" s="1">
        <v>0</v>
      </c>
      <c r="G102" s="2">
        <f t="shared" si="0"/>
        <v>3669.6077500000001</v>
      </c>
      <c r="H102" s="2">
        <f t="shared" si="1"/>
        <v>0.41000000000349246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60.93</v>
      </c>
      <c r="D103" s="1">
        <f>'PR-RAS'!E107</f>
        <v>232.56</v>
      </c>
      <c r="E103" s="1">
        <v>0</v>
      </c>
      <c r="F103" s="1">
        <v>0</v>
      </c>
      <c r="G103" s="2">
        <f t="shared" si="0"/>
        <v>53.657099999999993</v>
      </c>
      <c r="H103" s="2">
        <f t="shared" si="1"/>
        <v>0.50999999999999801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60.93</v>
      </c>
      <c r="D107" s="1">
        <f>'PR-RAS'!E111</f>
        <v>232.56</v>
      </c>
      <c r="E107" s="1">
        <v>0</v>
      </c>
      <c r="F107" s="1">
        <v>0</v>
      </c>
      <c r="G107" s="2">
        <f t="shared" si="0"/>
        <v>55.761299999999991</v>
      </c>
      <c r="H107" s="2">
        <f t="shared" si="1"/>
        <v>0.50999999999999801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4384.88</v>
      </c>
      <c r="D108" s="1">
        <f>'PR-RAS'!E112</f>
        <v>3948.9900000000002</v>
      </c>
      <c r="E108" s="1">
        <v>0</v>
      </c>
      <c r="F108" s="1">
        <v>0</v>
      </c>
      <c r="G108" s="2">
        <f t="shared" si="0"/>
        <v>1314.26602</v>
      </c>
      <c r="H108" s="2">
        <f t="shared" si="1"/>
        <v>0.12999999999965439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38.14</v>
      </c>
      <c r="D110" s="1">
        <f>'PR-RAS'!E114</f>
        <v>32.94</v>
      </c>
      <c r="E110" s="1">
        <v>0</v>
      </c>
      <c r="F110" s="1">
        <v>0</v>
      </c>
      <c r="G110" s="2">
        <f t="shared" si="0"/>
        <v>11.338179999999999</v>
      </c>
      <c r="H110" s="2">
        <f t="shared" si="1"/>
        <v>0.20000000000000284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4346.74</v>
      </c>
      <c r="D113" s="1">
        <f>'PR-RAS'!E117</f>
        <v>3916.05</v>
      </c>
      <c r="E113" s="1">
        <v>0</v>
      </c>
      <c r="F113" s="1">
        <v>0</v>
      </c>
      <c r="G113" s="2">
        <f t="shared" si="0"/>
        <v>1364.03008</v>
      </c>
      <c r="H113" s="2">
        <f t="shared" si="1"/>
        <v>0.31000000000040018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12237.380000000001</v>
      </c>
      <c r="D116" s="1">
        <f>'PR-RAS'!E120</f>
        <v>5643.23</v>
      </c>
      <c r="E116" s="1">
        <v>0</v>
      </c>
      <c r="F116" s="1">
        <v>0</v>
      </c>
      <c r="G116" s="2">
        <f t="shared" si="0"/>
        <v>2705.2416000000003</v>
      </c>
      <c r="H116" s="2">
        <f t="shared" si="1"/>
        <v>0.61000000000058208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3693.71</v>
      </c>
      <c r="D117" s="1">
        <f>'PR-RAS'!E121</f>
        <v>1968.19</v>
      </c>
      <c r="E117" s="1">
        <v>0</v>
      </c>
      <c r="F117" s="1">
        <v>0</v>
      </c>
      <c r="G117" s="2">
        <f t="shared" si="0"/>
        <v>885.09044000000006</v>
      </c>
      <c r="H117" s="2">
        <f t="shared" si="1"/>
        <v>0.48000000000001819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8543.67</v>
      </c>
      <c r="D118" s="1">
        <f>'PR-RAS'!E122</f>
        <v>3675.04</v>
      </c>
      <c r="E118" s="1">
        <v>0</v>
      </c>
      <c r="F118" s="1">
        <v>0</v>
      </c>
      <c r="G118" s="2">
        <f t="shared" si="0"/>
        <v>1859.5687500000001</v>
      </c>
      <c r="H118" s="2">
        <f t="shared" si="1"/>
        <v>0.36999999999989086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102176.99</v>
      </c>
      <c r="D147" s="1">
        <f>'PR-RAS'!E151</f>
        <v>94490.450000000012</v>
      </c>
      <c r="E147" s="1">
        <v>0</v>
      </c>
      <c r="F147" s="1">
        <v>0</v>
      </c>
      <c r="G147" s="2">
        <f t="shared" si="0"/>
        <v>42509.051939999998</v>
      </c>
      <c r="H147" s="2">
        <f t="shared" si="1"/>
        <v>0.46000000000640284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25795.34</v>
      </c>
      <c r="D148" s="1">
        <f>'PR-RAS'!E152</f>
        <v>27356.66</v>
      </c>
      <c r="E148" s="1">
        <v>0</v>
      </c>
      <c r="F148" s="1">
        <v>0</v>
      </c>
      <c r="G148" s="2">
        <f t="shared" si="0"/>
        <v>11834.773020000001</v>
      </c>
      <c r="H148" s="2">
        <f t="shared" si="1"/>
        <v>0.68000000000029104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21686.22</v>
      </c>
      <c r="D149" s="1">
        <f>'PR-RAS'!E153</f>
        <v>23001.41</v>
      </c>
      <c r="E149" s="1">
        <v>0</v>
      </c>
      <c r="F149" s="1">
        <v>0</v>
      </c>
      <c r="G149" s="2">
        <f t="shared" si="0"/>
        <v>10017.977920000001</v>
      </c>
      <c r="H149" s="2">
        <f t="shared" si="1"/>
        <v>0.63000000000101863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21686.22</v>
      </c>
      <c r="D150" s="1">
        <f>'PR-RAS'!E154</f>
        <v>23001.41</v>
      </c>
      <c r="E150" s="1">
        <v>0</v>
      </c>
      <c r="F150" s="1">
        <v>0</v>
      </c>
      <c r="G150" s="2">
        <f t="shared" si="0"/>
        <v>10085.66696</v>
      </c>
      <c r="H150" s="2">
        <f t="shared" si="1"/>
        <v>0.63000000000101863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530.89</v>
      </c>
      <c r="D154" s="1">
        <f>'PR-RAS'!E158</f>
        <v>560</v>
      </c>
      <c r="E154" s="1">
        <v>0</v>
      </c>
      <c r="F154" s="1">
        <v>0</v>
      </c>
      <c r="G154" s="2">
        <f t="shared" si="0"/>
        <v>252.58616999999998</v>
      </c>
      <c r="H154" s="2">
        <f t="shared" si="1"/>
        <v>0.11000000000001364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3578.23</v>
      </c>
      <c r="D155" s="1">
        <f>'PR-RAS'!E159</f>
        <v>3795.25</v>
      </c>
      <c r="E155" s="1">
        <v>0</v>
      </c>
      <c r="F155" s="1">
        <v>0</v>
      </c>
      <c r="G155" s="2">
        <f t="shared" si="0"/>
        <v>1719.98442</v>
      </c>
      <c r="H155" s="2">
        <f t="shared" si="1"/>
        <v>0.48000000000001819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3578.23</v>
      </c>
      <c r="D157" s="1">
        <f>'PR-RAS'!E161</f>
        <v>3795.25</v>
      </c>
      <c r="E157" s="1">
        <v>0</v>
      </c>
      <c r="F157" s="1">
        <v>0</v>
      </c>
      <c r="G157" s="2">
        <f t="shared" si="0"/>
        <v>1742.32188</v>
      </c>
      <c r="H157" s="2">
        <f t="shared" si="1"/>
        <v>0.48000000000001819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26906.970000000005</v>
      </c>
      <c r="D159" s="1">
        <f>'PR-RAS'!E163</f>
        <v>28874.910000000003</v>
      </c>
      <c r="E159" s="1">
        <v>0</v>
      </c>
      <c r="F159" s="1">
        <v>0</v>
      </c>
      <c r="G159" s="2">
        <f t="shared" si="0"/>
        <v>13375.772820000002</v>
      </c>
      <c r="H159" s="2">
        <f t="shared" si="1"/>
        <v>0.11999999999170541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1780.28</v>
      </c>
      <c r="D160" s="1">
        <f>'PR-RAS'!E164</f>
        <v>2424.2900000000004</v>
      </c>
      <c r="E160" s="1">
        <v>0</v>
      </c>
      <c r="F160" s="1">
        <v>0</v>
      </c>
      <c r="G160" s="2">
        <f t="shared" si="0"/>
        <v>1053.98874</v>
      </c>
      <c r="H160" s="2">
        <f t="shared" si="1"/>
        <v>0.57000000000039108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1432.54</v>
      </c>
      <c r="D162" s="1">
        <f>'PR-RAS'!E166</f>
        <v>1501.64</v>
      </c>
      <c r="E162" s="1">
        <v>0</v>
      </c>
      <c r="F162" s="1">
        <v>0</v>
      </c>
      <c r="G162" s="2">
        <f t="shared" si="0"/>
        <v>714.16701999999998</v>
      </c>
      <c r="H162" s="2">
        <f t="shared" si="1"/>
        <v>0.81999999999993634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159.27000000000001</v>
      </c>
      <c r="D163" s="1">
        <f>'PR-RAS'!E167</f>
        <v>576.25</v>
      </c>
      <c r="E163" s="1">
        <v>0</v>
      </c>
      <c r="F163" s="1">
        <v>0</v>
      </c>
      <c r="G163" s="2">
        <f t="shared" si="0"/>
        <v>212.50674000000001</v>
      </c>
      <c r="H163" s="2">
        <f t="shared" si="1"/>
        <v>0.52000000000001023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188.47</v>
      </c>
      <c r="D164" s="1">
        <f>'PR-RAS'!E168</f>
        <v>346.4</v>
      </c>
      <c r="E164" s="1">
        <v>0</v>
      </c>
      <c r="F164" s="1">
        <v>0</v>
      </c>
      <c r="G164" s="2">
        <f t="shared" si="0"/>
        <v>143.64700999999999</v>
      </c>
      <c r="H164" s="2">
        <f t="shared" si="1"/>
        <v>0.86999999999997613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7598.6100000000006</v>
      </c>
      <c r="D165" s="1">
        <f>'PR-RAS'!E169</f>
        <v>11778.9</v>
      </c>
      <c r="E165" s="1">
        <v>0</v>
      </c>
      <c r="F165" s="1">
        <v>0</v>
      </c>
      <c r="G165" s="2">
        <f t="shared" si="0"/>
        <v>5109.6512400000001</v>
      </c>
      <c r="H165" s="2">
        <f t="shared" si="1"/>
        <v>0.48999999999978172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723.58</v>
      </c>
      <c r="D166" s="1">
        <f>'PR-RAS'!E170</f>
        <v>1034.1500000000001</v>
      </c>
      <c r="E166" s="1">
        <v>0</v>
      </c>
      <c r="F166" s="1">
        <v>0</v>
      </c>
      <c r="G166" s="2">
        <f t="shared" si="0"/>
        <v>460.66020000000003</v>
      </c>
      <c r="H166" s="2">
        <f t="shared" si="1"/>
        <v>0.57000000000005002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6870.77</v>
      </c>
      <c r="D168" s="1">
        <f>'PR-RAS'!E172</f>
        <v>10193.85</v>
      </c>
      <c r="E168" s="1">
        <v>0</v>
      </c>
      <c r="F168" s="1">
        <v>0</v>
      </c>
      <c r="G168" s="2">
        <f t="shared" si="0"/>
        <v>4552.1644900000001</v>
      </c>
      <c r="H168" s="2">
        <f t="shared" si="1"/>
        <v>0.37999999999919964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4.26</v>
      </c>
      <c r="D169" s="1">
        <f>'PR-RAS'!E173</f>
        <v>20.9</v>
      </c>
      <c r="E169" s="1">
        <v>0</v>
      </c>
      <c r="F169" s="1">
        <v>0</v>
      </c>
      <c r="G169" s="2">
        <f t="shared" si="0"/>
        <v>7.7380800000000001</v>
      </c>
      <c r="H169" s="2">
        <f t="shared" si="1"/>
        <v>0.36000000000000121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530</v>
      </c>
      <c r="E170" s="1">
        <v>0</v>
      </c>
      <c r="F170" s="1">
        <v>0</v>
      </c>
      <c r="G170" s="2">
        <f t="shared" si="0"/>
        <v>179.14000000000001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14939.630000000001</v>
      </c>
      <c r="D173" s="1">
        <f>'PR-RAS'!E177</f>
        <v>13327.39</v>
      </c>
      <c r="E173" s="1">
        <v>0</v>
      </c>
      <c r="F173" s="1">
        <v>0</v>
      </c>
      <c r="G173" s="2">
        <f t="shared" si="0"/>
        <v>7154.2385199999999</v>
      </c>
      <c r="H173" s="2">
        <f t="shared" si="1"/>
        <v>0.75999999999839929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812.47</v>
      </c>
      <c r="D174" s="1">
        <f>'PR-RAS'!E178</f>
        <v>879.68</v>
      </c>
      <c r="E174" s="1">
        <v>0</v>
      </c>
      <c r="F174" s="1">
        <v>0</v>
      </c>
      <c r="G174" s="2">
        <f t="shared" si="0"/>
        <v>444.92658999999998</v>
      </c>
      <c r="H174" s="2">
        <f t="shared" si="1"/>
        <v>0.79000000000007731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4263.88</v>
      </c>
      <c r="D175" s="1">
        <f>'PR-RAS'!E179</f>
        <v>5067.8599999999997</v>
      </c>
      <c r="E175" s="1">
        <v>0</v>
      </c>
      <c r="F175" s="1">
        <v>0</v>
      </c>
      <c r="G175" s="2">
        <f t="shared" si="0"/>
        <v>2505.5303999999996</v>
      </c>
      <c r="H175" s="2">
        <f t="shared" si="1"/>
        <v>0.26000000000021828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414.76</v>
      </c>
      <c r="D176" s="1">
        <f>'PR-RAS'!E180</f>
        <v>0</v>
      </c>
      <c r="E176" s="1">
        <v>0</v>
      </c>
      <c r="F176" s="1">
        <v>0</v>
      </c>
      <c r="G176" s="2">
        <f t="shared" si="0"/>
        <v>72.582999999999998</v>
      </c>
      <c r="H176" s="2">
        <f t="shared" si="1"/>
        <v>0.24000000000000909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1260.3599999999999</v>
      </c>
      <c r="D177" s="1">
        <f>'PR-RAS'!E181</f>
        <v>1431.22</v>
      </c>
      <c r="E177" s="1">
        <v>0</v>
      </c>
      <c r="F177" s="1">
        <v>0</v>
      </c>
      <c r="G177" s="2">
        <f t="shared" si="0"/>
        <v>725.61279999999999</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442.46</v>
      </c>
      <c r="D179" s="1">
        <f>'PR-RAS'!E183</f>
        <v>1353.33</v>
      </c>
      <c r="E179" s="1">
        <v>0</v>
      </c>
      <c r="F179" s="1">
        <v>0</v>
      </c>
      <c r="G179" s="2">
        <f t="shared" si="0"/>
        <v>560.54336000000001</v>
      </c>
      <c r="H179" s="2">
        <f t="shared" si="1"/>
        <v>0.78999999999990678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5233.83</v>
      </c>
      <c r="D180" s="1">
        <f>'PR-RAS'!E184</f>
        <v>1265.46</v>
      </c>
      <c r="E180" s="1">
        <v>0</v>
      </c>
      <c r="F180" s="1">
        <v>0</v>
      </c>
      <c r="G180" s="2">
        <f t="shared" si="0"/>
        <v>1389.8902499999999</v>
      </c>
      <c r="H180" s="2">
        <f t="shared" si="1"/>
        <v>0.63000000000010914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1757.25</v>
      </c>
      <c r="D181" s="1">
        <f>'PR-RAS'!E185</f>
        <v>2186.69</v>
      </c>
      <c r="E181" s="1">
        <v>0</v>
      </c>
      <c r="F181" s="1">
        <v>0</v>
      </c>
      <c r="G181" s="2">
        <f t="shared" si="0"/>
        <v>1103.5134</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754.62</v>
      </c>
      <c r="D182" s="1">
        <f>'PR-RAS'!E186</f>
        <v>1143.1500000000001</v>
      </c>
      <c r="E182" s="1">
        <v>0</v>
      </c>
      <c r="F182" s="1">
        <v>0</v>
      </c>
      <c r="G182" s="2">
        <f t="shared" si="0"/>
        <v>550.40652</v>
      </c>
      <c r="H182" s="2">
        <f t="shared" si="1"/>
        <v>0.5300000000000864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2588.4499999999998</v>
      </c>
      <c r="D184" s="1">
        <f>'PR-RAS'!E188</f>
        <v>1344.33</v>
      </c>
      <c r="E184" s="1">
        <v>0</v>
      </c>
      <c r="F184" s="1">
        <v>0</v>
      </c>
      <c r="G184" s="2">
        <f t="shared" si="0"/>
        <v>965.71112999999991</v>
      </c>
      <c r="H184" s="2">
        <f t="shared" si="1"/>
        <v>0.77999999999974534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792.64</v>
      </c>
      <c r="D185" s="1">
        <f>'PR-RAS'!E189</f>
        <v>198.14</v>
      </c>
      <c r="E185" s="1">
        <v>0</v>
      </c>
      <c r="F185" s="1">
        <v>0</v>
      </c>
      <c r="G185" s="2">
        <f t="shared" si="0"/>
        <v>218.76128</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343.7</v>
      </c>
      <c r="D186" s="1">
        <f>'PR-RAS'!E190</f>
        <v>151.74</v>
      </c>
      <c r="E186" s="1">
        <v>0</v>
      </c>
      <c r="F186" s="1">
        <v>0</v>
      </c>
      <c r="G186" s="2">
        <f t="shared" si="0"/>
        <v>119.7283</v>
      </c>
      <c r="H186" s="2">
        <f t="shared" si="1"/>
        <v>0.56000000000000227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154.88</v>
      </c>
      <c r="D187" s="1">
        <f>'PR-RAS'!E191</f>
        <v>3.6</v>
      </c>
      <c r="E187" s="1">
        <v>0</v>
      </c>
      <c r="F187" s="1">
        <v>0</v>
      </c>
      <c r="G187" s="2">
        <f t="shared" si="0"/>
        <v>30.146879999999996</v>
      </c>
      <c r="H187" s="2">
        <f t="shared" si="1"/>
        <v>0.52000000000000446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828.23</v>
      </c>
      <c r="D188" s="1">
        <f>'PR-RAS'!E192</f>
        <v>828.24</v>
      </c>
      <c r="E188" s="1">
        <v>0</v>
      </c>
      <c r="F188" s="1">
        <v>0</v>
      </c>
      <c r="G188" s="2">
        <f t="shared" si="0"/>
        <v>464.64077000000003</v>
      </c>
      <c r="H188" s="2">
        <f t="shared" si="1"/>
        <v>0.47000000000002728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131.72999999999999</v>
      </c>
      <c r="D189" s="1">
        <f>'PR-RAS'!E193</f>
        <v>162.61000000000001</v>
      </c>
      <c r="E189" s="1">
        <v>0</v>
      </c>
      <c r="F189" s="1">
        <v>0</v>
      </c>
      <c r="G189" s="2">
        <f t="shared" si="0"/>
        <v>85.906600000000012</v>
      </c>
      <c r="H189" s="2">
        <f t="shared" si="1"/>
        <v>0.65999999999999659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337.27</v>
      </c>
      <c r="D191" s="1">
        <f>'PR-RAS'!E195</f>
        <v>0</v>
      </c>
      <c r="E191" s="1">
        <v>0</v>
      </c>
      <c r="F191" s="1">
        <v>0</v>
      </c>
      <c r="G191" s="2">
        <f t="shared" si="0"/>
        <v>64.081299999999999</v>
      </c>
      <c r="H191" s="2">
        <f t="shared" si="1"/>
        <v>0.26999999999998181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374.51</v>
      </c>
      <c r="D192" s="1">
        <f>'PR-RAS'!E196</f>
        <v>216.8</v>
      </c>
      <c r="E192" s="1">
        <v>0</v>
      </c>
      <c r="F192" s="1">
        <v>0</v>
      </c>
      <c r="G192" s="2">
        <f t="shared" si="0"/>
        <v>154.34900999999999</v>
      </c>
      <c r="H192" s="2">
        <f t="shared" si="1"/>
        <v>0.68999999999999773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374.51</v>
      </c>
      <c r="D206" s="1">
        <f>'PR-RAS'!E210</f>
        <v>216.8</v>
      </c>
      <c r="E206" s="1">
        <v>0</v>
      </c>
      <c r="F206" s="1">
        <v>0</v>
      </c>
      <c r="G206" s="2">
        <f t="shared" si="0"/>
        <v>165.66254999999998</v>
      </c>
      <c r="H206" s="2">
        <f t="shared" si="1"/>
        <v>0.68999999999999773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374.51</v>
      </c>
      <c r="D207" s="1">
        <f>'PR-RAS'!E211</f>
        <v>216.8</v>
      </c>
      <c r="E207" s="1">
        <v>0</v>
      </c>
      <c r="F207" s="1">
        <v>0</v>
      </c>
      <c r="G207" s="2">
        <f t="shared" si="0"/>
        <v>166.47065999999998</v>
      </c>
      <c r="H207" s="2">
        <f t="shared" si="1"/>
        <v>0.68999999999999773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25612.489999999998</v>
      </c>
      <c r="D220" s="1">
        <f>'PR-RAS'!E224</f>
        <v>13341.89</v>
      </c>
      <c r="E220" s="1">
        <v>0</v>
      </c>
      <c r="F220" s="1">
        <v>0</v>
      </c>
      <c r="G220" s="2">
        <f t="shared" si="0"/>
        <v>11452.88313</v>
      </c>
      <c r="H220" s="2">
        <f t="shared" si="1"/>
        <v>0.59999999999854481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25612.489999999998</v>
      </c>
      <c r="D232" s="1">
        <f>'PR-RAS'!E236</f>
        <v>13341.89</v>
      </c>
      <c r="E232" s="1">
        <v>0</v>
      </c>
      <c r="F232" s="1">
        <v>0</v>
      </c>
      <c r="G232" s="2">
        <f t="shared" si="0"/>
        <v>12080.43837</v>
      </c>
      <c r="H232" s="2">
        <f t="shared" si="1"/>
        <v>0.59999999999854481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12073.13</v>
      </c>
      <c r="D233" s="1">
        <f>'PR-RAS'!E237</f>
        <v>13341.89</v>
      </c>
      <c r="E233" s="1">
        <v>0</v>
      </c>
      <c r="F233" s="1">
        <v>0</v>
      </c>
      <c r="G233" s="2">
        <f t="shared" si="0"/>
        <v>8991.6031199999998</v>
      </c>
      <c r="H233" s="2">
        <f t="shared" si="1"/>
        <v>0.23999999999978172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13539.36</v>
      </c>
      <c r="D234" s="1">
        <f>'PR-RAS'!E238</f>
        <v>0</v>
      </c>
      <c r="E234" s="1">
        <v>0</v>
      </c>
      <c r="F234" s="1">
        <v>0</v>
      </c>
      <c r="G234" s="2">
        <f t="shared" si="0"/>
        <v>3154.6708800000001</v>
      </c>
      <c r="H234" s="2">
        <f t="shared" si="1"/>
        <v>0.36000000000058208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17362.22</v>
      </c>
      <c r="D248" s="1">
        <f>'PR-RAS'!E252</f>
        <v>16122.67</v>
      </c>
      <c r="E248" s="1">
        <v>0</v>
      </c>
      <c r="F248" s="1">
        <v>0</v>
      </c>
      <c r="G248" s="2">
        <f t="shared" si="0"/>
        <v>12253.06732</v>
      </c>
      <c r="H248" s="2">
        <f t="shared" si="1"/>
        <v>0.55000000000109139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17362.22</v>
      </c>
      <c r="D255" s="1">
        <f>'PR-RAS'!E259</f>
        <v>16122.67</v>
      </c>
      <c r="E255" s="1">
        <v>0</v>
      </c>
      <c r="F255" s="1">
        <v>0</v>
      </c>
      <c r="G255" s="2">
        <f t="shared" si="0"/>
        <v>12600.320239999999</v>
      </c>
      <c r="H255" s="2">
        <f t="shared" si="1"/>
        <v>0.55000000000109139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11228.35</v>
      </c>
      <c r="D256" s="1">
        <f>'PR-RAS'!E260</f>
        <v>10890.9</v>
      </c>
      <c r="E256" s="1">
        <v>0</v>
      </c>
      <c r="F256" s="1">
        <v>0</v>
      </c>
      <c r="G256" s="2">
        <f t="shared" si="0"/>
        <v>8417.5882500000007</v>
      </c>
      <c r="H256" s="2">
        <f t="shared" si="1"/>
        <v>0.4500000000007276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6133.87</v>
      </c>
      <c r="D257" s="1">
        <f>'PR-RAS'!E261</f>
        <v>5231.7700000000004</v>
      </c>
      <c r="E257" s="1">
        <v>0</v>
      </c>
      <c r="F257" s="1">
        <v>0</v>
      </c>
      <c r="G257" s="2">
        <f t="shared" si="0"/>
        <v>4248.93696</v>
      </c>
      <c r="H257" s="2">
        <f t="shared" si="1"/>
        <v>0.35999999999967258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6125.46</v>
      </c>
      <c r="D259" s="1">
        <f>'PR-RAS'!E263</f>
        <v>8577.52</v>
      </c>
      <c r="E259" s="1">
        <v>0</v>
      </c>
      <c r="F259" s="1">
        <v>0</v>
      </c>
      <c r="G259" s="2">
        <f t="shared" si="0"/>
        <v>6006.3690000000006</v>
      </c>
      <c r="H259" s="2">
        <f t="shared" si="1"/>
        <v>0.93999999999959982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6125.46</v>
      </c>
      <c r="D260" s="1">
        <f>'PR-RAS'!E264</f>
        <v>6377.52</v>
      </c>
      <c r="E260" s="1">
        <v>0</v>
      </c>
      <c r="F260" s="1">
        <v>0</v>
      </c>
      <c r="G260" s="2">
        <f t="shared" si="0"/>
        <v>4890.0495000000001</v>
      </c>
      <c r="H260" s="2">
        <f t="shared" si="1"/>
        <v>0.93999999999959982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6125.46</v>
      </c>
      <c r="D261" s="1">
        <f>'PR-RAS'!E265</f>
        <v>6377.52</v>
      </c>
      <c r="E261" s="1">
        <v>0</v>
      </c>
      <c r="F261" s="1">
        <v>0</v>
      </c>
      <c r="G261" s="2">
        <f t="shared" si="0"/>
        <v>4908.93</v>
      </c>
      <c r="H261" s="2">
        <f t="shared" si="1"/>
        <v>0.93999999999959982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2200</v>
      </c>
      <c r="E264" s="1">
        <v>0</v>
      </c>
      <c r="F264" s="1">
        <v>0</v>
      </c>
      <c r="G264" s="2">
        <f t="shared" si="0"/>
        <v>1157.2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2200</v>
      </c>
      <c r="E265" s="1">
        <v>0</v>
      </c>
      <c r="F265" s="1">
        <v>0</v>
      </c>
      <c r="G265" s="2">
        <f t="shared" ref="G265:G521" si="8">(B265/1000)*(C265*1+D265*2)</f>
        <v>1161.6000000000001</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102176.99</v>
      </c>
      <c r="D285" s="1">
        <f>'PR-RAS'!E289</f>
        <v>94490.450000000012</v>
      </c>
      <c r="E285" s="1">
        <v>0</v>
      </c>
      <c r="F285" s="1">
        <v>0</v>
      </c>
      <c r="G285" s="2">
        <f t="shared" si="8"/>
        <v>82688.840759999992</v>
      </c>
      <c r="H285" s="2">
        <f t="shared" si="9"/>
        <v>0.46000000000640284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145346</v>
      </c>
      <c r="D286" s="1">
        <f>'PR-RAS'!E290</f>
        <v>214850.06</v>
      </c>
      <c r="E286" s="1">
        <v>0</v>
      </c>
      <c r="F286" s="1">
        <v>0</v>
      </c>
      <c r="G286" s="2">
        <f t="shared" si="8"/>
        <v>163888.14419999998</v>
      </c>
      <c r="H286" s="2">
        <f t="shared" si="9"/>
        <v>5.9999999997671694E-2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305761.48</v>
      </c>
      <c r="D288" s="1">
        <f>'PR-RAS'!E292</f>
        <v>522823.9</v>
      </c>
      <c r="E288" s="1">
        <v>0</v>
      </c>
      <c r="F288" s="1">
        <v>0</v>
      </c>
      <c r="G288" s="2">
        <f t="shared" si="8"/>
        <v>387854.46335999999</v>
      </c>
      <c r="H288" s="2">
        <f t="shared" si="9"/>
        <v>0.57999999995809048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130865.88</v>
      </c>
      <c r="D290" s="1">
        <f>'PR-RAS'!E294</f>
        <v>138968.65</v>
      </c>
      <c r="E290" s="1">
        <v>0</v>
      </c>
      <c r="F290" s="1">
        <v>0</v>
      </c>
      <c r="G290" s="2">
        <f t="shared" si="8"/>
        <v>118144.11901999998</v>
      </c>
      <c r="H290" s="2">
        <f t="shared" si="9"/>
        <v>0.47000000000116415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258.01</v>
      </c>
      <c r="D293" s="1">
        <f>'PR-RAS'!E298</f>
        <v>0</v>
      </c>
      <c r="E293" s="1">
        <v>0</v>
      </c>
      <c r="F293" s="1">
        <v>0</v>
      </c>
      <c r="G293" s="2">
        <f t="shared" si="8"/>
        <v>75.338919999999987</v>
      </c>
      <c r="H293" s="2">
        <f t="shared" si="9"/>
        <v>9.9999999999909051E-3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258.01</v>
      </c>
      <c r="D294" s="1">
        <f>'PR-RAS'!E299</f>
        <v>0</v>
      </c>
      <c r="E294" s="1">
        <v>0</v>
      </c>
      <c r="F294" s="1">
        <v>0</v>
      </c>
      <c r="G294" s="2">
        <f t="shared" si="8"/>
        <v>75.596929999999986</v>
      </c>
      <c r="H294" s="2">
        <f t="shared" si="9"/>
        <v>9.9999999999909051E-3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258.01</v>
      </c>
      <c r="D295" s="1">
        <f>'PR-RAS'!E300</f>
        <v>0</v>
      </c>
      <c r="E295" s="1">
        <v>0</v>
      </c>
      <c r="F295" s="1">
        <v>0</v>
      </c>
      <c r="G295" s="2">
        <f t="shared" si="8"/>
        <v>75.854939999999999</v>
      </c>
      <c r="H295" s="2">
        <f t="shared" si="9"/>
        <v>9.9999999999909051E-3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258.01</v>
      </c>
      <c r="D296" s="1">
        <f>'PR-RAS'!E301</f>
        <v>0</v>
      </c>
      <c r="E296" s="1">
        <v>0</v>
      </c>
      <c r="F296" s="1">
        <v>0</v>
      </c>
      <c r="G296" s="2">
        <f t="shared" si="8"/>
        <v>76.112949999999998</v>
      </c>
      <c r="H296" s="2">
        <f t="shared" si="9"/>
        <v>9.9999999999909051E-3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6194.8399999999992</v>
      </c>
      <c r="D345" s="1">
        <f>'PR-RAS'!E350</f>
        <v>18757.439999999999</v>
      </c>
      <c r="E345" s="1">
        <v>0</v>
      </c>
      <c r="F345" s="1">
        <v>0</v>
      </c>
      <c r="G345" s="2">
        <f t="shared" si="8"/>
        <v>15036.143679999997</v>
      </c>
      <c r="H345" s="2">
        <f t="shared" si="9"/>
        <v>0.5999999999994543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6194.8399999999992</v>
      </c>
      <c r="D358" s="1">
        <f>'PR-RAS'!E363</f>
        <v>18757.439999999999</v>
      </c>
      <c r="E358" s="1">
        <v>0</v>
      </c>
      <c r="F358" s="1">
        <v>0</v>
      </c>
      <c r="G358" s="2">
        <f t="shared" si="8"/>
        <v>15604.370039999998</v>
      </c>
      <c r="H358" s="2">
        <f t="shared" si="9"/>
        <v>0.5999999999994543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6194.8399999999992</v>
      </c>
      <c r="D359" s="1">
        <f>'PR-RAS'!E364</f>
        <v>18757.439999999999</v>
      </c>
      <c r="E359" s="1">
        <v>0</v>
      </c>
      <c r="F359" s="1">
        <v>0</v>
      </c>
      <c r="G359" s="2">
        <f t="shared" si="8"/>
        <v>15648.079759999997</v>
      </c>
      <c r="H359" s="2">
        <f t="shared" si="9"/>
        <v>0.5999999999994543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139.36000000000001</v>
      </c>
      <c r="D361" s="1">
        <f>'PR-RAS'!E366</f>
        <v>18757.439999999999</v>
      </c>
      <c r="E361" s="1">
        <v>0</v>
      </c>
      <c r="F361" s="1">
        <v>0</v>
      </c>
      <c r="G361" s="2">
        <f t="shared" si="8"/>
        <v>13555.526399999999</v>
      </c>
      <c r="H361" s="2">
        <f t="shared" si="9"/>
        <v>0.79999999999870397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6055.48</v>
      </c>
      <c r="D363" s="1">
        <f>'PR-RAS'!E368</f>
        <v>0</v>
      </c>
      <c r="E363" s="1">
        <v>0</v>
      </c>
      <c r="F363" s="1">
        <v>0</v>
      </c>
      <c r="G363" s="2">
        <f t="shared" si="8"/>
        <v>2192.08376</v>
      </c>
      <c r="H363" s="2">
        <f t="shared" si="9"/>
        <v>0.47999999999956344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5936.829999999999</v>
      </c>
      <c r="D403" s="1">
        <f>'PR-RAS'!E408</f>
        <v>18757.439999999999</v>
      </c>
      <c r="E403" s="1">
        <v>0</v>
      </c>
      <c r="F403" s="1">
        <v>0</v>
      </c>
      <c r="G403" s="2">
        <f t="shared" si="8"/>
        <v>17467.58742</v>
      </c>
      <c r="H403" s="2">
        <f t="shared" si="9"/>
        <v>0.60999999999967258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247781</v>
      </c>
      <c r="D407" s="1">
        <f>'PR-RAS'!E412</f>
        <v>309340.51</v>
      </c>
      <c r="E407" s="1">
        <v>0</v>
      </c>
      <c r="F407" s="1">
        <v>0</v>
      </c>
      <c r="G407" s="2">
        <f t="shared" si="8"/>
        <v>351783.58012000006</v>
      </c>
      <c r="H407" s="2">
        <f t="shared" si="9"/>
        <v>0.48999999999068677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108371.83</v>
      </c>
      <c r="D408" s="1">
        <f>'PR-RAS'!E413</f>
        <v>113247.89000000001</v>
      </c>
      <c r="E408" s="1">
        <v>0</v>
      </c>
      <c r="F408" s="1">
        <v>0</v>
      </c>
      <c r="G408" s="2">
        <f t="shared" si="8"/>
        <v>136291.11727000002</v>
      </c>
      <c r="H408" s="2">
        <f t="shared" si="9"/>
        <v>0.27999999998428393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139409.16999999998</v>
      </c>
      <c r="D409" s="1">
        <f>'PR-RAS'!E414</f>
        <v>196092.62</v>
      </c>
      <c r="E409" s="1">
        <v>0</v>
      </c>
      <c r="F409" s="1">
        <v>0</v>
      </c>
      <c r="G409" s="2">
        <f t="shared" si="8"/>
        <v>216890.51927999995</v>
      </c>
      <c r="H409" s="2">
        <f t="shared" si="9"/>
        <v>0.54999999998835847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305761.48</v>
      </c>
      <c r="D411" s="1">
        <f>'PR-RAS'!E416</f>
        <v>522823.9</v>
      </c>
      <c r="E411" s="1">
        <v>0</v>
      </c>
      <c r="F411" s="1">
        <v>0</v>
      </c>
      <c r="G411" s="2">
        <f t="shared" si="8"/>
        <v>554077.80479999993</v>
      </c>
      <c r="H411" s="2">
        <f t="shared" si="9"/>
        <v>0.57999999995809048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130865.88</v>
      </c>
      <c r="D413" s="1">
        <f>'PR-RAS'!E418</f>
        <v>138968.65</v>
      </c>
      <c r="E413" s="1">
        <v>0</v>
      </c>
      <c r="F413" s="1">
        <v>0</v>
      </c>
      <c r="G413" s="2">
        <f t="shared" si="8"/>
        <v>168426.91016</v>
      </c>
      <c r="H413" s="2">
        <f t="shared" si="9"/>
        <v>0.47000000000116415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247781</v>
      </c>
      <c r="D633" s="1">
        <f>'PR-RAS'!E639</f>
        <v>309340.51</v>
      </c>
      <c r="E633" s="1">
        <v>0</v>
      </c>
      <c r="F633" s="1">
        <v>0</v>
      </c>
      <c r="G633" s="2">
        <f t="shared" si="10"/>
        <v>547603.99664000003</v>
      </c>
      <c r="H633" s="2">
        <f t="shared" si="11"/>
        <v>0.48999999999068677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108371.83</v>
      </c>
      <c r="D634" s="1">
        <f>'PR-RAS'!E640</f>
        <v>113247.89000000001</v>
      </c>
      <c r="E634" s="1">
        <v>0</v>
      </c>
      <c r="F634" s="1">
        <v>0</v>
      </c>
      <c r="G634" s="2">
        <f t="shared" si="10"/>
        <v>211971.19713000004</v>
      </c>
      <c r="H634" s="2">
        <f t="shared" si="11"/>
        <v>0.27999999998428393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139409.16999999998</v>
      </c>
      <c r="D635" s="1">
        <f>'PR-RAS'!E641</f>
        <v>196092.62</v>
      </c>
      <c r="E635" s="1">
        <v>0</v>
      </c>
      <c r="F635" s="1">
        <v>0</v>
      </c>
      <c r="G635" s="2">
        <f t="shared" si="10"/>
        <v>337030.85593999998</v>
      </c>
      <c r="H635" s="2">
        <f t="shared" si="11"/>
        <v>0.54999999998835847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305761.48</v>
      </c>
      <c r="D637" s="1">
        <f>'PR-RAS'!E643</f>
        <v>522823.9</v>
      </c>
      <c r="E637" s="1">
        <v>0</v>
      </c>
      <c r="F637" s="1">
        <v>0</v>
      </c>
      <c r="G637" s="2">
        <f t="shared" si="10"/>
        <v>859496.30208000005</v>
      </c>
      <c r="H637" s="2">
        <f t="shared" si="11"/>
        <v>0.57999999995809048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445170.64999999997</v>
      </c>
      <c r="D639" s="1">
        <f>'PR-RAS'!E645</f>
        <v>718916.52</v>
      </c>
      <c r="E639" s="1">
        <v>0</v>
      </c>
      <c r="F639" s="1">
        <v>0</v>
      </c>
      <c r="G639" s="2">
        <f t="shared" si="10"/>
        <v>1201356.3542200001</v>
      </c>
      <c r="H639" s="2">
        <f t="shared" si="11"/>
        <v>0.83000000001629815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336658.62</v>
      </c>
      <c r="D642" s="1">
        <f>'PR-RAS'!E649</f>
        <v>559935.26</v>
      </c>
      <c r="E642" s="1">
        <v>0</v>
      </c>
      <c r="F642" s="1">
        <v>0</v>
      </c>
      <c r="G642" s="2">
        <f t="shared" si="10"/>
        <v>933635.17874000012</v>
      </c>
      <c r="H642" s="2">
        <f t="shared" si="11"/>
        <v>0.64000000001396984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255594.23</v>
      </c>
      <c r="D643" s="1">
        <f>'PR-RAS'!E650</f>
        <v>315408.15999999997</v>
      </c>
      <c r="E643" s="1">
        <v>0</v>
      </c>
      <c r="F643" s="1">
        <v>0</v>
      </c>
      <c r="G643" s="2">
        <f t="shared" si="10"/>
        <v>569075.57309999992</v>
      </c>
      <c r="H643" s="2">
        <f t="shared" si="11"/>
        <v>0.38999999998486601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128447.37</v>
      </c>
      <c r="D644" s="1">
        <f>'PR-RAS'!E651</f>
        <v>139672.44399999999</v>
      </c>
      <c r="E644" s="1">
        <v>0</v>
      </c>
      <c r="F644" s="1">
        <v>0</v>
      </c>
      <c r="G644" s="2">
        <f t="shared" si="10"/>
        <v>262210.42189399997</v>
      </c>
      <c r="H644" s="2">
        <f t="shared" si="11"/>
        <v>0.81399999998393469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463805.48</v>
      </c>
      <c r="D645" s="1">
        <f>'PR-RAS'!E652</f>
        <v>735670.97599999991</v>
      </c>
      <c r="E645" s="1">
        <v>0</v>
      </c>
      <c r="F645" s="1">
        <v>0</v>
      </c>
      <c r="G645" s="2">
        <f t="shared" si="10"/>
        <v>1246234.946208</v>
      </c>
      <c r="H645" s="2">
        <f t="shared" si="11"/>
        <v>0.50400000007357448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5</v>
      </c>
      <c r="E646" s="1">
        <v>0</v>
      </c>
      <c r="F646" s="1">
        <v>0</v>
      </c>
      <c r="G646" s="2">
        <f t="shared" si="10"/>
        <v>9.6750000000000007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5</v>
      </c>
      <c r="E648" s="1">
        <v>0</v>
      </c>
      <c r="F648" s="1">
        <v>0</v>
      </c>
      <c r="G648" s="2">
        <f t="shared" si="10"/>
        <v>9.7050000000000001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85706.34</v>
      </c>
      <c r="D654" s="1">
        <f>'PR-RAS'!E661</f>
        <v>87480.51</v>
      </c>
      <c r="E654" s="1">
        <v>0</v>
      </c>
      <c r="F654" s="1">
        <v>0</v>
      </c>
      <c r="G654" s="2">
        <f t="shared" si="10"/>
        <v>170215.78607999999</v>
      </c>
      <c r="H654" s="2">
        <f t="shared" si="11"/>
        <v>0.83000000000174623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2700.49</v>
      </c>
      <c r="D658" s="1">
        <f>'PR-RAS'!E665</f>
        <v>3318.07</v>
      </c>
      <c r="E658" s="1">
        <v>0</v>
      </c>
      <c r="F658" s="1">
        <v>0</v>
      </c>
      <c r="G658" s="2">
        <f t="shared" si="10"/>
        <v>6134.1659100000006</v>
      </c>
      <c r="H658" s="2">
        <f t="shared" si="11"/>
        <v>0.55999999999994543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6926.84</v>
      </c>
      <c r="D691" s="1">
        <f>'PR-RAS'!E698</f>
        <v>0</v>
      </c>
      <c r="E691" s="1">
        <v>0</v>
      </c>
      <c r="F691" s="1">
        <v>0</v>
      </c>
      <c r="G691" s="2">
        <f t="shared" si="10"/>
        <v>4779.5195999999996</v>
      </c>
      <c r="H691" s="2">
        <f t="shared" si="11"/>
        <v>0.15999999999985448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1432.54</v>
      </c>
      <c r="D711" s="1">
        <f>'PR-RAS'!E718</f>
        <v>1501.64</v>
      </c>
      <c r="E711" s="1">
        <v>0</v>
      </c>
      <c r="F711" s="1">
        <v>0</v>
      </c>
      <c r="G711" s="2">
        <f t="shared" si="10"/>
        <v>3149.4321999999997</v>
      </c>
      <c r="H711" s="2">
        <f t="shared" si="11"/>
        <v>0.81999999999993634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240.14</v>
      </c>
      <c r="D715" s="1">
        <f>'PR-RAS'!E722</f>
        <v>0</v>
      </c>
      <c r="E715" s="1">
        <v>0</v>
      </c>
      <c r="F715" s="1">
        <v>0</v>
      </c>
      <c r="G715" s="2">
        <f t="shared" si="10"/>
        <v>171.45996</v>
      </c>
      <c r="H715" s="2">
        <f t="shared" si="11"/>
        <v>0.13999999999998636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792.64</v>
      </c>
      <c r="D718" s="1">
        <f>'PR-RAS'!E725</f>
        <v>198.14</v>
      </c>
      <c r="E718" s="1">
        <v>0</v>
      </c>
      <c r="F718" s="1">
        <v>0</v>
      </c>
      <c r="G718" s="2">
        <f t="shared" si="10"/>
        <v>852.45564000000002</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151.77000000000001</v>
      </c>
      <c r="D719" s="1">
        <f>'PR-RAS'!E726</f>
        <v>151.74</v>
      </c>
      <c r="E719" s="1">
        <v>0</v>
      </c>
      <c r="F719" s="1">
        <v>0</v>
      </c>
      <c r="G719" s="2">
        <f t="shared" si="10"/>
        <v>326.86949999999996</v>
      </c>
      <c r="H719" s="2">
        <f t="shared" si="11"/>
        <v>0.48999999999998067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79.63</v>
      </c>
      <c r="D809" s="1">
        <f>'PR-RAS'!E816</f>
        <v>100</v>
      </c>
      <c r="E809" s="1">
        <v>0</v>
      </c>
      <c r="F809" s="1">
        <v>0</v>
      </c>
      <c r="G809" s="2">
        <f t="shared" si="10"/>
        <v>225.94104000000002</v>
      </c>
      <c r="H809" s="2">
        <f t="shared" si="11"/>
        <v>0.37000000000000455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11148.72</v>
      </c>
      <c r="D816" s="1">
        <f>'PR-RAS'!E823</f>
        <v>10790.9</v>
      </c>
      <c r="E816" s="1">
        <v>0</v>
      </c>
      <c r="F816" s="1">
        <v>0</v>
      </c>
      <c r="G816" s="2">
        <f t="shared" si="18"/>
        <v>26675.373799999994</v>
      </c>
      <c r="H816" s="2">
        <f t="shared" si="19"/>
        <v>0.38000000000101863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5681.07</v>
      </c>
      <c r="D817" s="1">
        <f>'PR-RAS'!E824</f>
        <v>4883.1099999999997</v>
      </c>
      <c r="E817" s="1">
        <v>0</v>
      </c>
      <c r="F817" s="1">
        <v>0</v>
      </c>
      <c r="G817" s="2">
        <f t="shared" si="18"/>
        <v>12604.988639999998</v>
      </c>
      <c r="H817" s="2">
        <f t="shared" si="19"/>
        <v>0.17999999999938154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452.8</v>
      </c>
      <c r="D819" s="1">
        <f>'PR-RAS'!E826</f>
        <v>348.66</v>
      </c>
      <c r="E819" s="1">
        <v>0</v>
      </c>
      <c r="F819" s="1">
        <v>0</v>
      </c>
      <c r="G819" s="2">
        <f t="shared" si="18"/>
        <v>940.79816000000005</v>
      </c>
      <c r="H819" s="2">
        <f t="shared" si="19"/>
        <v>0.53999999999996362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103702.89</v>
      </c>
      <c r="D1480" s="6"/>
      <c r="E1480" s="6">
        <v>0</v>
      </c>
      <c r="F1480" s="6">
        <v>0</v>
      </c>
      <c r="G1480" s="7">
        <f t="shared" ref="G1480:G1580" si="34">B1480/1000*C1480</f>
        <v>103.70289</v>
      </c>
      <c r="H1480" s="7">
        <f t="shared" ref="H1480:H1580" si="35">ABS(C1480-ROUND(C1480,0))</f>
        <v>0.11000000000058208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115485.54000000001</v>
      </c>
      <c r="D1481" s="1">
        <v>0</v>
      </c>
      <c r="E1481" s="1">
        <v>0</v>
      </c>
      <c r="F1481" s="1">
        <v>0</v>
      </c>
      <c r="G1481" s="2">
        <f t="shared" si="34"/>
        <v>230.97108000000003</v>
      </c>
      <c r="H1481" s="2">
        <f t="shared" si="35"/>
        <v>0.45999999999185093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96728.1</v>
      </c>
      <c r="D1483" s="1">
        <v>0</v>
      </c>
      <c r="E1483" s="1">
        <v>0</v>
      </c>
      <c r="F1483" s="1">
        <v>0</v>
      </c>
      <c r="G1483" s="2">
        <f t="shared" si="34"/>
        <v>386.91240000000005</v>
      </c>
      <c r="H1483" s="2">
        <f t="shared" si="35"/>
        <v>0.10000000000582077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27356.66</v>
      </c>
      <c r="D1484" s="1">
        <v>0</v>
      </c>
      <c r="E1484" s="1">
        <v>0</v>
      </c>
      <c r="F1484" s="1">
        <v>0</v>
      </c>
      <c r="G1484" s="2">
        <f t="shared" si="34"/>
        <v>136.7833</v>
      </c>
      <c r="H1484" s="2">
        <f t="shared" si="35"/>
        <v>0.34000000000014552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28874.91</v>
      </c>
      <c r="D1485" s="1">
        <v>0</v>
      </c>
      <c r="E1485" s="1">
        <v>0</v>
      </c>
      <c r="F1485" s="1">
        <v>0</v>
      </c>
      <c r="G1485" s="2">
        <f t="shared" si="34"/>
        <v>173.24946</v>
      </c>
      <c r="H1485" s="2">
        <f t="shared" si="35"/>
        <v>9.0000000000145519E-2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216.8</v>
      </c>
      <c r="D1486" s="1">
        <v>0</v>
      </c>
      <c r="E1486" s="1">
        <v>0</v>
      </c>
      <c r="F1486" s="1">
        <v>0</v>
      </c>
      <c r="G1486" s="2">
        <f t="shared" si="34"/>
        <v>1.5176000000000001</v>
      </c>
      <c r="H1486" s="2">
        <f t="shared" si="35"/>
        <v>0.19999999999998863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16122.67</v>
      </c>
      <c r="D1489" s="1">
        <v>0</v>
      </c>
      <c r="E1489" s="1">
        <v>0</v>
      </c>
      <c r="F1489" s="1">
        <v>0</v>
      </c>
      <c r="G1489" s="2">
        <f t="shared" si="34"/>
        <v>161.22669999999999</v>
      </c>
      <c r="H1489" s="2">
        <f t="shared" si="35"/>
        <v>0.32999999999992724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24157.06</v>
      </c>
      <c r="D1491" s="1">
        <v>0</v>
      </c>
      <c r="E1491" s="1">
        <v>0</v>
      </c>
      <c r="F1491" s="1">
        <v>0</v>
      </c>
      <c r="G1491" s="2">
        <f t="shared" si="34"/>
        <v>289.88472000000002</v>
      </c>
      <c r="H1491" s="2">
        <f t="shared" si="35"/>
        <v>6.0000000001309672E-2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18757.439999999999</v>
      </c>
      <c r="D1492" s="1">
        <v>0</v>
      </c>
      <c r="E1492" s="1">
        <v>0</v>
      </c>
      <c r="F1492" s="1">
        <v>0</v>
      </c>
      <c r="G1492" s="2">
        <f t="shared" si="34"/>
        <v>243.84671999999998</v>
      </c>
      <c r="H1492" s="2">
        <f t="shared" si="35"/>
        <v>0.43999999999869033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135842.44</v>
      </c>
      <c r="D1499" s="1">
        <v>0</v>
      </c>
      <c r="E1499" s="1">
        <v>0</v>
      </c>
      <c r="F1499" s="1">
        <v>0</v>
      </c>
      <c r="G1499" s="2">
        <f t="shared" si="34"/>
        <v>2716.8488000000002</v>
      </c>
      <c r="H1499" s="2">
        <f t="shared" si="35"/>
        <v>0.44000000000232831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116737.76</v>
      </c>
      <c r="D1501" s="1">
        <v>0</v>
      </c>
      <c r="E1501" s="1">
        <v>0</v>
      </c>
      <c r="F1501" s="1">
        <v>0</v>
      </c>
      <c r="G1501" s="2">
        <f t="shared" si="34"/>
        <v>2568.2307199999996</v>
      </c>
      <c r="H1501" s="2">
        <f t="shared" si="35"/>
        <v>0.24000000000523869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26600.47</v>
      </c>
      <c r="D1502" s="1">
        <v>0</v>
      </c>
      <c r="E1502" s="1">
        <v>0</v>
      </c>
      <c r="F1502" s="1">
        <v>0</v>
      </c>
      <c r="G1502" s="2">
        <f t="shared" si="34"/>
        <v>611.81081000000006</v>
      </c>
      <c r="H1502" s="2">
        <f t="shared" si="35"/>
        <v>0.47000000000116415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41150.639999999999</v>
      </c>
      <c r="D1503" s="1">
        <v>0</v>
      </c>
      <c r="E1503" s="1">
        <v>0</v>
      </c>
      <c r="F1503" s="1">
        <v>0</v>
      </c>
      <c r="G1503" s="2">
        <f t="shared" si="34"/>
        <v>987.61536000000001</v>
      </c>
      <c r="H1503" s="2">
        <f t="shared" si="35"/>
        <v>0.36000000000058208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580.53</v>
      </c>
      <c r="D1504" s="1">
        <v>0</v>
      </c>
      <c r="E1504" s="1">
        <v>0</v>
      </c>
      <c r="F1504" s="1">
        <v>0</v>
      </c>
      <c r="G1504" s="2">
        <f t="shared" si="34"/>
        <v>14.513249999999999</v>
      </c>
      <c r="H1504" s="2">
        <f t="shared" si="35"/>
        <v>0.47000000000002728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16140.67</v>
      </c>
      <c r="D1507" s="1">
        <v>0</v>
      </c>
      <c r="E1507" s="1">
        <v>0</v>
      </c>
      <c r="F1507" s="1">
        <v>0</v>
      </c>
      <c r="G1507" s="2">
        <f t="shared" si="34"/>
        <v>451.93876</v>
      </c>
      <c r="H1507" s="2">
        <f t="shared" si="35"/>
        <v>0.32999999999992724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32265.45</v>
      </c>
      <c r="D1509" s="1">
        <v>0</v>
      </c>
      <c r="E1509" s="1">
        <v>0</v>
      </c>
      <c r="F1509" s="1">
        <v>0</v>
      </c>
      <c r="G1509" s="2">
        <f t="shared" si="34"/>
        <v>967.96349999999995</v>
      </c>
      <c r="H1509" s="2">
        <f t="shared" si="35"/>
        <v>0.4500000000007276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19104.68</v>
      </c>
      <c r="D1510" s="1">
        <v>0</v>
      </c>
      <c r="E1510" s="1">
        <v>0</v>
      </c>
      <c r="F1510" s="1">
        <v>0</v>
      </c>
      <c r="G1510" s="2">
        <f t="shared" si="34"/>
        <v>592.24508000000003</v>
      </c>
      <c r="H1510" s="2">
        <f t="shared" si="35"/>
        <v>0.31999999999970896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83345.989999999991</v>
      </c>
      <c r="D1517" s="1">
        <v>0</v>
      </c>
      <c r="E1517" s="1">
        <v>0</v>
      </c>
      <c r="F1517" s="1">
        <v>0</v>
      </c>
      <c r="G1517" s="2">
        <f t="shared" si="34"/>
        <v>3167.1476199999997</v>
      </c>
      <c r="H1517" s="2">
        <f t="shared" si="35"/>
        <v>1.0000000009313226E-2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83345.990000000005</v>
      </c>
      <c r="D1576" s="1">
        <v>0</v>
      </c>
      <c r="E1576" s="1">
        <v>0</v>
      </c>
      <c r="F1576" s="1">
        <v>0</v>
      </c>
      <c r="G1576" s="2">
        <f t="shared" si="34"/>
        <v>8084.5610300000008</v>
      </c>
      <c r="H1576" s="2">
        <f t="shared" si="35"/>
        <v>9.9999999947613105E-3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83345.990000000005</v>
      </c>
      <c r="D1578" s="1">
        <v>0</v>
      </c>
      <c r="E1578" s="1">
        <v>0</v>
      </c>
      <c r="F1578" s="1">
        <v>0</v>
      </c>
      <c r="G1578" s="2">
        <f t="shared" si="34"/>
        <v>8251.2530100000004</v>
      </c>
      <c r="H1578" s="2">
        <f t="shared" si="35"/>
        <v>9.9999999947613105E-3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77" t="s">
        <v>3303</v>
      </c>
      <c r="C4" s="378"/>
      <c r="D4" s="4"/>
      <c r="E4" s="4"/>
      <c r="F4" s="4"/>
      <c r="G4" s="4"/>
      <c r="H4" s="4"/>
      <c r="I4" s="4"/>
      <c r="J4" s="4"/>
      <c r="K4" s="4"/>
      <c r="L4" s="4"/>
      <c r="M4" s="4"/>
      <c r="N4" s="4"/>
      <c r="O4" s="4"/>
      <c r="P4" s="4"/>
      <c r="Q4" s="4"/>
    </row>
    <row r="5" spans="1:17" ht="48" hidden="1" customHeight="1" x14ac:dyDescent="0.2">
      <c r="A5" s="43" t="s">
        <v>3302</v>
      </c>
      <c r="B5" s="377" t="s">
        <v>3304</v>
      </c>
      <c r="C5" s="378"/>
      <c r="D5" s="4"/>
      <c r="E5" s="4"/>
      <c r="F5" s="4"/>
      <c r="G5" s="4"/>
      <c r="H5" s="4"/>
      <c r="I5" s="4"/>
      <c r="J5" s="4"/>
      <c r="K5" s="4"/>
      <c r="L5" s="4"/>
      <c r="M5" s="4"/>
      <c r="N5" s="4"/>
      <c r="O5" s="4"/>
      <c r="P5" s="4"/>
      <c r="Q5" s="4"/>
    </row>
    <row r="6" spans="1:17" ht="59.25" hidden="1" customHeight="1" x14ac:dyDescent="0.2">
      <c r="A6" s="43" t="s">
        <v>3302</v>
      </c>
      <c r="B6" s="377" t="s">
        <v>3305</v>
      </c>
      <c r="C6" s="378"/>
      <c r="D6" s="4"/>
      <c r="E6" s="4"/>
      <c r="F6" s="4"/>
      <c r="G6" s="4"/>
      <c r="H6" s="4"/>
      <c r="I6" s="4"/>
      <c r="J6" s="4"/>
      <c r="K6" s="4"/>
      <c r="L6" s="4"/>
      <c r="M6" s="4"/>
      <c r="N6" s="4"/>
      <c r="O6" s="4"/>
      <c r="P6" s="4"/>
      <c r="Q6" s="4"/>
    </row>
    <row r="7" spans="1:17" ht="48" hidden="1" customHeight="1" x14ac:dyDescent="0.2">
      <c r="A7" s="43" t="s">
        <v>3306</v>
      </c>
      <c r="B7" s="377" t="s">
        <v>3307</v>
      </c>
      <c r="C7" s="378"/>
      <c r="D7" s="4"/>
      <c r="E7" s="4"/>
      <c r="F7" s="4"/>
      <c r="G7" s="4"/>
      <c r="H7" s="4"/>
      <c r="I7" s="4"/>
      <c r="J7" s="4"/>
      <c r="K7" s="4"/>
      <c r="L7" s="4"/>
      <c r="M7" s="4"/>
      <c r="N7" s="4"/>
      <c r="O7" s="4"/>
      <c r="P7" s="4"/>
      <c r="Q7" s="4"/>
    </row>
    <row r="8" spans="1:17" ht="41.25" hidden="1" customHeight="1" x14ac:dyDescent="0.2">
      <c r="A8" s="43" t="s">
        <v>3308</v>
      </c>
      <c r="B8" s="377" t="s">
        <v>3309</v>
      </c>
      <c r="C8" s="378"/>
      <c r="D8" s="4"/>
      <c r="E8" s="4"/>
      <c r="F8" s="4"/>
      <c r="G8" s="4"/>
      <c r="H8" s="4"/>
      <c r="I8" s="4"/>
      <c r="J8" s="4"/>
      <c r="K8" s="4"/>
      <c r="L8" s="4"/>
      <c r="M8" s="4"/>
      <c r="N8" s="4"/>
      <c r="O8" s="4"/>
      <c r="P8" s="4"/>
      <c r="Q8" s="4"/>
    </row>
    <row r="9" spans="1:17" ht="59.25" hidden="1" customHeight="1" x14ac:dyDescent="0.2">
      <c r="A9" s="43" t="s">
        <v>3310</v>
      </c>
      <c r="B9" s="377" t="s">
        <v>3311</v>
      </c>
      <c r="C9" s="378"/>
      <c r="D9" s="4"/>
      <c r="E9" s="4"/>
      <c r="F9" s="4"/>
      <c r="G9" s="4"/>
      <c r="H9" s="4"/>
      <c r="I9" s="4"/>
      <c r="J9" s="4"/>
      <c r="K9" s="4"/>
      <c r="L9" s="4"/>
      <c r="M9" s="4"/>
      <c r="N9" s="4"/>
      <c r="O9" s="4"/>
      <c r="P9" s="4"/>
      <c r="Q9" s="4"/>
    </row>
    <row r="10" spans="1:17" ht="61.5" hidden="1" customHeight="1" x14ac:dyDescent="0.2">
      <c r="A10" s="43" t="s">
        <v>3310</v>
      </c>
      <c r="B10" s="377" t="s">
        <v>3312</v>
      </c>
      <c r="C10" s="378"/>
      <c r="D10" s="4"/>
      <c r="E10" s="4"/>
      <c r="F10" s="4"/>
      <c r="G10" s="4"/>
      <c r="H10" s="4"/>
      <c r="I10" s="4"/>
      <c r="J10" s="4"/>
      <c r="K10" s="4"/>
      <c r="L10" s="4"/>
      <c r="M10" s="4"/>
      <c r="N10" s="4"/>
      <c r="O10" s="4"/>
      <c r="P10" s="4"/>
      <c r="Q10" s="4"/>
    </row>
    <row r="11" spans="1:17" ht="43.5" hidden="1" customHeight="1" x14ac:dyDescent="0.2">
      <c r="A11" s="43" t="s">
        <v>3310</v>
      </c>
      <c r="B11" s="377" t="s">
        <v>3313</v>
      </c>
      <c r="C11" s="378"/>
      <c r="D11" s="4"/>
      <c r="E11" s="4"/>
      <c r="F11" s="4"/>
      <c r="G11" s="4"/>
      <c r="H11" s="4"/>
      <c r="I11" s="4"/>
      <c r="J11" s="4"/>
      <c r="K11" s="4"/>
      <c r="L11" s="4"/>
      <c r="M11" s="4"/>
      <c r="N11" s="4"/>
      <c r="O11" s="4"/>
      <c r="P11" s="4"/>
      <c r="Q11" s="4"/>
    </row>
    <row r="12" spans="1:17" ht="27.75" hidden="1" customHeight="1" x14ac:dyDescent="0.2">
      <c r="A12" s="43" t="s">
        <v>3314</v>
      </c>
      <c r="B12" s="377" t="s">
        <v>3315</v>
      </c>
      <c r="C12" s="378"/>
      <c r="D12" s="4"/>
      <c r="E12" s="4"/>
      <c r="F12" s="4"/>
      <c r="G12" s="4"/>
      <c r="H12" s="4"/>
      <c r="I12" s="4"/>
      <c r="J12" s="4"/>
      <c r="K12" s="4"/>
      <c r="L12" s="4"/>
      <c r="M12" s="4"/>
      <c r="N12" s="4"/>
      <c r="O12" s="4"/>
      <c r="P12" s="4"/>
      <c r="Q12" s="4"/>
    </row>
    <row r="13" spans="1:17" ht="27.75" hidden="1" customHeight="1" x14ac:dyDescent="0.2">
      <c r="A13" s="43" t="s">
        <v>3316</v>
      </c>
      <c r="B13" s="377" t="s">
        <v>3317</v>
      </c>
      <c r="C13" s="378"/>
      <c r="D13" s="4"/>
      <c r="E13" s="4"/>
      <c r="F13" s="4"/>
      <c r="G13" s="4"/>
      <c r="H13" s="4"/>
      <c r="I13" s="4"/>
      <c r="J13" s="4"/>
      <c r="K13" s="4"/>
      <c r="L13" s="4"/>
      <c r="M13" s="4"/>
      <c r="N13" s="4"/>
      <c r="O13" s="4"/>
      <c r="P13" s="4"/>
      <c r="Q13" s="4"/>
    </row>
    <row r="14" spans="1:17" ht="45.75" hidden="1" customHeight="1" x14ac:dyDescent="0.2">
      <c r="A14" s="43" t="s">
        <v>3318</v>
      </c>
      <c r="B14" s="377" t="s">
        <v>3319</v>
      </c>
      <c r="C14" s="378"/>
      <c r="D14" s="4"/>
      <c r="E14" s="4"/>
      <c r="F14" s="4"/>
      <c r="G14" s="4"/>
      <c r="H14" s="4"/>
      <c r="I14" s="4"/>
      <c r="J14" s="4"/>
      <c r="K14" s="4"/>
      <c r="L14" s="4"/>
      <c r="M14" s="4"/>
      <c r="N14" s="4"/>
      <c r="O14" s="4"/>
      <c r="P14" s="4"/>
      <c r="Q14" s="4"/>
    </row>
    <row r="15" spans="1:17" ht="45.75" hidden="1" customHeight="1" x14ac:dyDescent="0.2">
      <c r="A15" s="43" t="s">
        <v>3320</v>
      </c>
      <c r="B15" s="377" t="s">
        <v>3321</v>
      </c>
      <c r="C15" s="378"/>
      <c r="D15" s="4"/>
      <c r="E15" s="4"/>
      <c r="F15" s="4"/>
      <c r="G15" s="4"/>
      <c r="H15" s="4"/>
      <c r="I15" s="4"/>
      <c r="J15" s="4"/>
      <c r="K15" s="4"/>
      <c r="L15" s="4"/>
      <c r="M15" s="4"/>
      <c r="N15" s="4"/>
      <c r="O15" s="4"/>
      <c r="P15" s="4"/>
      <c r="Q15" s="4"/>
    </row>
    <row r="16" spans="1:17" ht="51" hidden="1" customHeight="1" x14ac:dyDescent="0.2">
      <c r="A16" s="43" t="s">
        <v>3322</v>
      </c>
      <c r="B16" s="377" t="s">
        <v>3323</v>
      </c>
      <c r="C16" s="378"/>
      <c r="D16" s="4"/>
      <c r="E16" s="4"/>
      <c r="F16" s="4"/>
      <c r="G16" s="4"/>
      <c r="H16" s="4"/>
      <c r="I16" s="4"/>
      <c r="J16" s="4"/>
      <c r="K16" s="4"/>
      <c r="L16" s="4"/>
      <c r="M16" s="4"/>
      <c r="N16" s="4"/>
      <c r="O16" s="4"/>
      <c r="P16" s="4"/>
      <c r="Q16" s="4"/>
    </row>
    <row r="17" spans="1:17" ht="27.75" hidden="1" customHeight="1" x14ac:dyDescent="0.2">
      <c r="A17" s="43" t="s">
        <v>3324</v>
      </c>
      <c r="B17" s="377" t="s">
        <v>3325</v>
      </c>
      <c r="C17" s="378"/>
      <c r="D17" s="4"/>
      <c r="E17" s="4"/>
      <c r="F17" s="4"/>
      <c r="G17" s="4"/>
      <c r="H17" s="4"/>
      <c r="I17" s="4"/>
      <c r="J17" s="4"/>
      <c r="K17" s="4"/>
      <c r="L17" s="4"/>
      <c r="M17" s="4"/>
      <c r="N17" s="4"/>
      <c r="O17" s="4"/>
      <c r="P17" s="4"/>
      <c r="Q17" s="4"/>
    </row>
    <row r="18" spans="1:17" ht="27.75" hidden="1" customHeight="1" x14ac:dyDescent="0.2">
      <c r="A18" s="43" t="s">
        <v>3326</v>
      </c>
      <c r="B18" s="377" t="s">
        <v>3327</v>
      </c>
      <c r="C18" s="378"/>
      <c r="D18" s="4"/>
      <c r="E18" s="4"/>
      <c r="F18" s="4"/>
      <c r="G18" s="4"/>
      <c r="H18" s="4"/>
      <c r="I18" s="4"/>
      <c r="J18" s="4"/>
      <c r="K18" s="4"/>
      <c r="L18" s="4"/>
      <c r="M18" s="4"/>
      <c r="N18" s="4"/>
      <c r="O18" s="4"/>
      <c r="P18" s="4"/>
      <c r="Q18" s="4"/>
    </row>
    <row r="19" spans="1:17" ht="45" hidden="1" customHeight="1" x14ac:dyDescent="0.2">
      <c r="A19" s="43" t="s">
        <v>3326</v>
      </c>
      <c r="B19" s="377" t="s">
        <v>3328</v>
      </c>
      <c r="C19" s="378"/>
      <c r="D19" s="4"/>
      <c r="E19" s="4"/>
      <c r="F19" s="4"/>
      <c r="G19" s="4"/>
      <c r="H19" s="4"/>
      <c r="I19" s="4"/>
      <c r="J19" s="4"/>
      <c r="K19" s="4"/>
      <c r="L19" s="4"/>
      <c r="M19" s="4"/>
      <c r="N19" s="4"/>
      <c r="O19" s="4"/>
      <c r="P19" s="4"/>
      <c r="Q19" s="4"/>
    </row>
    <row r="20" spans="1:17" ht="45" hidden="1" customHeight="1" x14ac:dyDescent="0.2">
      <c r="A20" s="43" t="s">
        <v>3329</v>
      </c>
      <c r="B20" s="377" t="s">
        <v>3330</v>
      </c>
      <c r="C20" s="378"/>
      <c r="D20" s="4"/>
      <c r="E20" s="4"/>
      <c r="F20" s="4"/>
      <c r="G20" s="4"/>
      <c r="H20" s="4"/>
      <c r="I20" s="4"/>
      <c r="J20" s="4"/>
      <c r="K20" s="4"/>
      <c r="L20" s="4"/>
      <c r="M20" s="4"/>
      <c r="N20" s="4"/>
      <c r="O20" s="4"/>
      <c r="P20" s="4"/>
      <c r="Q20" s="4"/>
    </row>
    <row r="21" spans="1:17" ht="30" hidden="1" customHeight="1" x14ac:dyDescent="0.2">
      <c r="A21" s="43" t="s">
        <v>3331</v>
      </c>
      <c r="B21" s="377" t="s">
        <v>3332</v>
      </c>
      <c r="C21" s="378"/>
      <c r="D21" s="4"/>
      <c r="E21" s="4"/>
      <c r="F21" s="4"/>
      <c r="G21" s="4"/>
      <c r="H21" s="4"/>
      <c r="I21" s="4"/>
      <c r="J21" s="4"/>
      <c r="K21" s="4"/>
      <c r="L21" s="4"/>
      <c r="M21" s="4"/>
      <c r="N21" s="4"/>
      <c r="O21" s="4"/>
      <c r="P21" s="4"/>
      <c r="Q21" s="4"/>
    </row>
    <row r="22" spans="1:17" ht="30" hidden="1" customHeight="1" x14ac:dyDescent="0.2">
      <c r="A22" s="43" t="s">
        <v>3333</v>
      </c>
      <c r="B22" s="377" t="s">
        <v>3334</v>
      </c>
      <c r="C22" s="378"/>
      <c r="D22" s="4"/>
      <c r="E22" s="4"/>
      <c r="F22" s="4"/>
      <c r="G22" s="4"/>
      <c r="H22" s="4"/>
      <c r="I22" s="4"/>
      <c r="J22" s="4"/>
      <c r="K22" s="4"/>
      <c r="L22" s="4"/>
      <c r="M22" s="4"/>
      <c r="N22" s="4"/>
      <c r="O22" s="4"/>
      <c r="P22" s="4"/>
      <c r="Q22" s="4"/>
    </row>
    <row r="23" spans="1:17" ht="30" hidden="1" customHeight="1" x14ac:dyDescent="0.2">
      <c r="A23" s="43" t="s">
        <v>3335</v>
      </c>
      <c r="B23" s="377" t="s">
        <v>3336</v>
      </c>
      <c r="C23" s="378"/>
      <c r="D23" s="4"/>
      <c r="E23" s="4"/>
      <c r="F23" s="4"/>
      <c r="G23" s="4"/>
      <c r="H23" s="4"/>
      <c r="I23" s="4"/>
      <c r="J23" s="4"/>
      <c r="K23" s="4"/>
      <c r="L23" s="4"/>
      <c r="M23" s="4"/>
      <c r="N23" s="4"/>
      <c r="O23" s="4"/>
      <c r="P23" s="4"/>
      <c r="Q23" s="4"/>
    </row>
    <row r="24" spans="1:17" ht="30" hidden="1" customHeight="1" x14ac:dyDescent="0.2">
      <c r="A24" s="43" t="s">
        <v>3337</v>
      </c>
      <c r="B24" s="377" t="s">
        <v>3338</v>
      </c>
      <c r="C24" s="378"/>
      <c r="D24" s="4"/>
      <c r="E24" s="4"/>
      <c r="F24" s="4"/>
      <c r="G24" s="4"/>
      <c r="H24" s="4"/>
      <c r="I24" s="4"/>
      <c r="J24" s="4"/>
      <c r="K24" s="4"/>
      <c r="L24" s="4"/>
      <c r="M24" s="4"/>
      <c r="N24" s="4"/>
      <c r="O24" s="4"/>
      <c r="P24" s="4"/>
      <c r="Q24" s="4"/>
    </row>
    <row r="25" spans="1:17" ht="30" hidden="1" customHeight="1" x14ac:dyDescent="0.2">
      <c r="A25" s="43" t="s">
        <v>3339</v>
      </c>
      <c r="B25" s="377" t="s">
        <v>3340</v>
      </c>
      <c r="C25" s="378"/>
      <c r="D25" s="4"/>
      <c r="E25" s="4"/>
      <c r="F25" s="4"/>
      <c r="G25" s="4"/>
      <c r="H25" s="4"/>
      <c r="I25" s="4"/>
      <c r="J25" s="4"/>
      <c r="K25" s="4"/>
      <c r="L25" s="4"/>
      <c r="M25" s="4"/>
      <c r="N25" s="4"/>
      <c r="O25" s="4"/>
      <c r="P25" s="4"/>
      <c r="Q25" s="4"/>
    </row>
    <row r="26" spans="1:17" ht="30" hidden="1" customHeight="1" x14ac:dyDescent="0.2">
      <c r="A26" s="43" t="s">
        <v>3341</v>
      </c>
      <c r="B26" s="377" t="s">
        <v>3342</v>
      </c>
      <c r="C26" s="378"/>
      <c r="D26" s="4"/>
      <c r="E26" s="4"/>
      <c r="F26" s="4"/>
      <c r="G26" s="4"/>
      <c r="H26" s="4"/>
      <c r="I26" s="4"/>
      <c r="J26" s="4"/>
      <c r="K26" s="4"/>
      <c r="L26" s="4"/>
      <c r="M26" s="4"/>
      <c r="N26" s="4"/>
      <c r="O26" s="4"/>
      <c r="P26" s="4"/>
      <c r="Q26" s="4"/>
    </row>
    <row r="27" spans="1:17" ht="70.5" hidden="1" customHeight="1" x14ac:dyDescent="0.2">
      <c r="A27" s="43" t="s">
        <v>3343</v>
      </c>
      <c r="B27" s="377" t="s">
        <v>3344</v>
      </c>
      <c r="C27" s="378"/>
      <c r="D27" s="4"/>
      <c r="E27" s="4"/>
      <c r="F27" s="4"/>
      <c r="G27" s="4"/>
      <c r="H27" s="4"/>
      <c r="I27" s="4"/>
      <c r="J27" s="4"/>
      <c r="K27" s="4"/>
      <c r="L27" s="4"/>
      <c r="M27" s="4"/>
      <c r="N27" s="4"/>
      <c r="O27" s="4"/>
      <c r="P27" s="4"/>
      <c r="Q27" s="4"/>
    </row>
    <row r="28" spans="1:17" ht="48" hidden="1" customHeight="1" x14ac:dyDescent="0.2">
      <c r="A28" s="43" t="s">
        <v>3345</v>
      </c>
      <c r="B28" s="377" t="s">
        <v>3346</v>
      </c>
      <c r="C28" s="378"/>
      <c r="D28" s="4"/>
      <c r="E28" s="4"/>
      <c r="F28" s="4"/>
      <c r="G28" s="4"/>
      <c r="H28" s="4"/>
      <c r="I28" s="4"/>
      <c r="J28" s="4"/>
      <c r="K28" s="4"/>
      <c r="L28" s="4"/>
      <c r="M28" s="4"/>
      <c r="N28" s="4"/>
      <c r="O28" s="4"/>
      <c r="P28" s="4"/>
      <c r="Q28" s="4"/>
    </row>
    <row r="29" spans="1:17" ht="100.5" hidden="1" customHeight="1" x14ac:dyDescent="0.2">
      <c r="A29" s="43" t="s">
        <v>3347</v>
      </c>
      <c r="B29" s="377" t="s">
        <v>3348</v>
      </c>
      <c r="C29" s="378"/>
      <c r="D29" s="4"/>
      <c r="E29" s="4"/>
      <c r="F29" s="4"/>
      <c r="G29" s="4"/>
      <c r="H29" s="4"/>
      <c r="I29" s="4"/>
      <c r="J29" s="4"/>
      <c r="K29" s="4"/>
      <c r="L29" s="4"/>
      <c r="M29" s="4"/>
      <c r="N29" s="4"/>
      <c r="O29" s="4"/>
      <c r="P29" s="4"/>
      <c r="Q29" s="4"/>
    </row>
    <row r="30" spans="1:17" ht="45" hidden="1" customHeight="1" x14ac:dyDescent="0.2">
      <c r="A30" s="43" t="s">
        <v>3349</v>
      </c>
      <c r="B30" s="377" t="s">
        <v>3350</v>
      </c>
      <c r="C30" s="378"/>
      <c r="D30" s="4"/>
      <c r="E30" s="4"/>
      <c r="F30" s="4"/>
      <c r="G30" s="4"/>
      <c r="H30" s="4"/>
      <c r="I30" s="4"/>
      <c r="J30" s="4"/>
      <c r="K30" s="4"/>
      <c r="L30" s="4"/>
      <c r="M30" s="4"/>
      <c r="N30" s="4"/>
      <c r="O30" s="4"/>
      <c r="P30" s="4"/>
      <c r="Q30" s="4"/>
    </row>
    <row r="31" spans="1:17" ht="45" hidden="1" customHeight="1" x14ac:dyDescent="0.2">
      <c r="A31" s="43" t="s">
        <v>3351</v>
      </c>
      <c r="B31" s="377" t="s">
        <v>3352</v>
      </c>
      <c r="C31" s="378"/>
      <c r="D31" s="4"/>
      <c r="E31" s="4"/>
      <c r="F31" s="4"/>
      <c r="G31" s="4"/>
      <c r="H31" s="4"/>
      <c r="I31" s="4"/>
      <c r="J31" s="4"/>
      <c r="K31" s="4"/>
      <c r="L31" s="4"/>
      <c r="M31" s="4"/>
      <c r="N31" s="4"/>
      <c r="O31" s="4"/>
      <c r="P31" s="4"/>
      <c r="Q31" s="4"/>
    </row>
    <row r="32" spans="1:17" ht="45" hidden="1" customHeight="1" x14ac:dyDescent="0.2">
      <c r="A32" s="43" t="s">
        <v>3353</v>
      </c>
      <c r="B32" s="377" t="s">
        <v>3354</v>
      </c>
      <c r="C32" s="378"/>
      <c r="D32" s="4"/>
      <c r="E32" s="4"/>
      <c r="F32" s="4"/>
      <c r="G32" s="4"/>
      <c r="H32" s="4"/>
      <c r="I32" s="4"/>
      <c r="J32" s="4"/>
      <c r="K32" s="4"/>
      <c r="L32" s="4"/>
      <c r="M32" s="4"/>
      <c r="N32" s="4"/>
      <c r="O32" s="4"/>
      <c r="P32" s="4"/>
      <c r="Q32" s="4"/>
    </row>
    <row r="33" spans="1:17" ht="72" hidden="1" customHeight="1" x14ac:dyDescent="0.2">
      <c r="A33" s="43" t="s">
        <v>3355</v>
      </c>
      <c r="B33" s="377" t="s">
        <v>3356</v>
      </c>
      <c r="C33" s="378"/>
      <c r="D33" s="4"/>
      <c r="E33" s="4"/>
      <c r="F33" s="4"/>
      <c r="G33" s="4"/>
      <c r="H33" s="4"/>
      <c r="I33" s="4"/>
      <c r="J33" s="4"/>
      <c r="K33" s="4"/>
      <c r="L33" s="4"/>
      <c r="M33" s="4"/>
      <c r="N33" s="4"/>
      <c r="O33" s="4"/>
      <c r="P33" s="4"/>
      <c r="Q33" s="4"/>
    </row>
    <row r="34" spans="1:17" ht="79.5" hidden="1" customHeight="1" x14ac:dyDescent="0.2">
      <c r="A34" s="43" t="s">
        <v>3357</v>
      </c>
      <c r="B34" s="377" t="s">
        <v>3358</v>
      </c>
      <c r="C34" s="378"/>
      <c r="D34" s="4"/>
      <c r="E34" s="4"/>
      <c r="F34" s="4"/>
      <c r="G34" s="4"/>
      <c r="H34" s="4"/>
      <c r="I34" s="4"/>
      <c r="J34" s="4"/>
      <c r="K34" s="4"/>
      <c r="L34" s="4"/>
      <c r="M34" s="4"/>
      <c r="N34" s="4"/>
      <c r="O34" s="4"/>
      <c r="P34" s="4"/>
      <c r="Q34" s="4"/>
    </row>
    <row r="35" spans="1:17" ht="70.5" hidden="1" customHeight="1" x14ac:dyDescent="0.2">
      <c r="A35" s="43" t="s">
        <v>3359</v>
      </c>
      <c r="B35" s="377" t="s">
        <v>3360</v>
      </c>
      <c r="C35" s="378"/>
      <c r="D35" s="4"/>
      <c r="E35" s="4"/>
      <c r="F35" s="4"/>
      <c r="G35" s="4"/>
      <c r="H35" s="4"/>
      <c r="I35" s="4"/>
      <c r="J35" s="4"/>
      <c r="K35" s="4"/>
      <c r="L35" s="4"/>
      <c r="M35" s="4"/>
      <c r="N35" s="4"/>
      <c r="O35" s="4"/>
      <c r="P35" s="4"/>
      <c r="Q35" s="4"/>
    </row>
    <row r="36" spans="1:17" ht="45.75" hidden="1" customHeight="1" x14ac:dyDescent="0.2">
      <c r="A36" s="43" t="s">
        <v>3361</v>
      </c>
      <c r="B36" s="377" t="s">
        <v>3362</v>
      </c>
      <c r="C36" s="378"/>
      <c r="D36" s="4"/>
      <c r="E36" s="4"/>
      <c r="F36" s="4"/>
      <c r="G36" s="4"/>
      <c r="H36" s="4"/>
      <c r="I36" s="4"/>
      <c r="J36" s="4"/>
      <c r="K36" s="4"/>
      <c r="L36" s="4"/>
      <c r="M36" s="4"/>
      <c r="N36" s="4"/>
      <c r="O36" s="4"/>
      <c r="P36" s="4"/>
      <c r="Q36" s="4"/>
    </row>
    <row r="37" spans="1:17" ht="54.75" hidden="1" customHeight="1" x14ac:dyDescent="0.2">
      <c r="A37" s="43" t="s">
        <v>3363</v>
      </c>
      <c r="B37" s="377" t="s">
        <v>3364</v>
      </c>
      <c r="C37" s="378"/>
      <c r="D37" s="4"/>
      <c r="E37" s="4"/>
      <c r="F37" s="4"/>
      <c r="G37" s="4"/>
      <c r="H37" s="4"/>
      <c r="I37" s="4"/>
      <c r="J37" s="4"/>
      <c r="K37" s="4"/>
      <c r="L37" s="4"/>
      <c r="M37" s="4"/>
      <c r="N37" s="4"/>
      <c r="O37" s="4"/>
      <c r="P37" s="4"/>
      <c r="Q37" s="4"/>
    </row>
    <row r="38" spans="1:17" ht="37.5" hidden="1" customHeight="1" x14ac:dyDescent="0.2">
      <c r="A38" s="43" t="s">
        <v>3365</v>
      </c>
      <c r="B38" s="377" t="s">
        <v>3366</v>
      </c>
      <c r="C38" s="378"/>
      <c r="D38" s="4"/>
      <c r="E38" s="4"/>
      <c r="F38" s="4"/>
      <c r="G38" s="4"/>
      <c r="H38" s="4"/>
      <c r="I38" s="4"/>
      <c r="J38" s="4"/>
      <c r="K38" s="4"/>
      <c r="L38" s="4"/>
      <c r="M38" s="4"/>
      <c r="N38" s="4"/>
      <c r="O38" s="4"/>
      <c r="P38" s="4"/>
      <c r="Q38" s="4"/>
    </row>
    <row r="39" spans="1:17" ht="61.5" hidden="1" customHeight="1" x14ac:dyDescent="0.2">
      <c r="A39" s="43" t="s">
        <v>3367</v>
      </c>
      <c r="B39" s="377" t="s">
        <v>3368</v>
      </c>
      <c r="C39" s="378"/>
      <c r="D39" s="4"/>
      <c r="E39" s="4"/>
      <c r="F39" s="4"/>
      <c r="G39" s="4"/>
      <c r="H39" s="4"/>
      <c r="I39" s="4"/>
      <c r="J39" s="4"/>
      <c r="K39" s="4"/>
      <c r="L39" s="4"/>
      <c r="M39" s="4"/>
      <c r="N39" s="4"/>
      <c r="O39" s="4"/>
      <c r="P39" s="4"/>
      <c r="Q39" s="4"/>
    </row>
    <row r="40" spans="1:17" ht="53.25" hidden="1" customHeight="1" x14ac:dyDescent="0.2">
      <c r="A40" s="43" t="s">
        <v>3369</v>
      </c>
      <c r="B40" s="377" t="s">
        <v>3370</v>
      </c>
      <c r="C40" s="378"/>
      <c r="D40" s="4"/>
      <c r="E40" s="4"/>
      <c r="F40" s="4"/>
      <c r="G40" s="4"/>
      <c r="H40" s="4"/>
      <c r="I40" s="4"/>
      <c r="J40" s="4"/>
      <c r="K40" s="4"/>
      <c r="L40" s="4"/>
      <c r="M40" s="4"/>
      <c r="N40" s="4"/>
      <c r="O40" s="4"/>
      <c r="P40" s="4"/>
      <c r="Q40" s="4"/>
    </row>
    <row r="41" spans="1:17" ht="73.5" hidden="1" customHeight="1" x14ac:dyDescent="0.2">
      <c r="A41" s="43" t="s">
        <v>3371</v>
      </c>
      <c r="B41" s="377" t="s">
        <v>3372</v>
      </c>
      <c r="C41" s="378"/>
      <c r="D41" s="4"/>
      <c r="E41" s="4"/>
      <c r="F41" s="4"/>
      <c r="G41" s="4"/>
      <c r="H41" s="4"/>
      <c r="I41" s="4"/>
      <c r="J41" s="4"/>
      <c r="K41" s="4"/>
      <c r="L41" s="4"/>
      <c r="M41" s="4"/>
      <c r="N41" s="4"/>
      <c r="O41" s="4"/>
      <c r="P41" s="4"/>
      <c r="Q41" s="4"/>
    </row>
    <row r="42" spans="1:17" ht="57.75" hidden="1" customHeight="1" x14ac:dyDescent="0.2">
      <c r="A42" s="43" t="s">
        <v>3373</v>
      </c>
      <c r="B42" s="377" t="s">
        <v>3374</v>
      </c>
      <c r="C42" s="378"/>
      <c r="D42" s="4"/>
      <c r="E42" s="4"/>
      <c r="F42" s="4"/>
      <c r="G42" s="4"/>
      <c r="H42" s="4"/>
      <c r="I42" s="4"/>
      <c r="J42" s="4"/>
      <c r="K42" s="4"/>
      <c r="L42" s="4"/>
      <c r="M42" s="4"/>
      <c r="N42" s="4"/>
      <c r="O42" s="4"/>
      <c r="P42" s="4"/>
      <c r="Q42" s="4"/>
    </row>
    <row r="43" spans="1:17" ht="84" hidden="1" customHeight="1" x14ac:dyDescent="0.2">
      <c r="A43" s="43" t="s">
        <v>3375</v>
      </c>
      <c r="B43" s="377" t="s">
        <v>3376</v>
      </c>
      <c r="C43" s="378"/>
      <c r="D43" s="4"/>
      <c r="E43" s="4"/>
      <c r="F43" s="4"/>
      <c r="G43" s="4"/>
      <c r="H43" s="4"/>
      <c r="I43" s="4"/>
      <c r="J43" s="4"/>
      <c r="K43" s="4"/>
      <c r="L43" s="4"/>
      <c r="M43" s="4"/>
      <c r="N43" s="4"/>
      <c r="O43" s="4"/>
      <c r="P43" s="4"/>
      <c r="Q43" s="4"/>
    </row>
    <row r="44" spans="1:17" ht="48" hidden="1" customHeight="1" x14ac:dyDescent="0.2">
      <c r="A44" s="43" t="s">
        <v>3377</v>
      </c>
      <c r="B44" s="377" t="s">
        <v>3378</v>
      </c>
      <c r="C44" s="378"/>
      <c r="D44" s="4"/>
      <c r="E44" s="4"/>
      <c r="F44" s="4"/>
      <c r="G44" s="4"/>
      <c r="H44" s="4"/>
      <c r="I44" s="4"/>
      <c r="J44" s="4"/>
      <c r="K44" s="4"/>
      <c r="L44" s="4"/>
      <c r="M44" s="4"/>
      <c r="N44" s="4"/>
      <c r="O44" s="4"/>
      <c r="P44" s="4"/>
      <c r="Q44" s="4"/>
    </row>
    <row r="45" spans="1:17" ht="57" hidden="1" customHeight="1" x14ac:dyDescent="0.2">
      <c r="A45" s="43" t="s">
        <v>3379</v>
      </c>
      <c r="B45" s="377"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69" t="s">
        <v>3385</v>
      </c>
      <c r="B48" s="382" t="s">
        <v>3386</v>
      </c>
      <c r="C48" s="381"/>
      <c r="D48" s="4"/>
      <c r="E48" s="4"/>
      <c r="F48" s="4"/>
      <c r="G48" s="4"/>
      <c r="H48" s="4"/>
      <c r="I48" s="4"/>
      <c r="J48" s="4"/>
      <c r="K48" s="4"/>
      <c r="L48" s="4"/>
      <c r="M48" s="4"/>
      <c r="N48" s="4"/>
      <c r="O48" s="4"/>
      <c r="P48" s="4"/>
      <c r="Q48" s="4"/>
    </row>
    <row r="49" spans="1:17" ht="34.5" customHeight="1" x14ac:dyDescent="0.2">
      <c r="A49" s="269" t="s">
        <v>3387</v>
      </c>
      <c r="B49" s="380" t="s">
        <v>3388</v>
      </c>
      <c r="C49" s="381"/>
      <c r="D49" s="4"/>
      <c r="E49" s="4"/>
      <c r="F49" s="4"/>
      <c r="G49" s="4"/>
      <c r="H49" s="4"/>
      <c r="I49" s="4"/>
      <c r="J49" s="4"/>
      <c r="K49" s="4"/>
      <c r="L49" s="4"/>
      <c r="M49" s="4"/>
      <c r="N49" s="4"/>
      <c r="O49" s="4"/>
      <c r="P49" s="4"/>
      <c r="Q49" s="4"/>
    </row>
    <row r="50" spans="1:17" ht="34.5" customHeight="1" x14ac:dyDescent="0.2">
      <c r="A50" s="269" t="s">
        <v>3389</v>
      </c>
      <c r="B50" s="380" t="s">
        <v>3390</v>
      </c>
      <c r="C50" s="381"/>
      <c r="D50" s="4"/>
      <c r="E50" s="4"/>
      <c r="F50" s="4"/>
      <c r="G50" s="4"/>
      <c r="H50" s="4"/>
      <c r="I50" s="4"/>
      <c r="J50" s="4"/>
      <c r="K50" s="4"/>
      <c r="L50" s="4"/>
      <c r="M50" s="4"/>
      <c r="N50" s="4"/>
      <c r="O50" s="4"/>
      <c r="P50" s="4"/>
      <c r="Q50" s="4"/>
    </row>
    <row r="51" spans="1:17" ht="31.5" customHeight="1" x14ac:dyDescent="0.2">
      <c r="A51" s="311" t="s">
        <v>3391</v>
      </c>
      <c r="B51" s="379" t="s">
        <v>3392</v>
      </c>
      <c r="C51" s="378"/>
      <c r="D51" s="4"/>
      <c r="E51" s="4"/>
      <c r="F51" s="4"/>
      <c r="G51" s="4"/>
      <c r="H51" s="4"/>
      <c r="I51" s="4"/>
      <c r="J51" s="4"/>
      <c r="K51" s="4"/>
      <c r="L51" s="4"/>
      <c r="M51" s="4"/>
      <c r="N51" s="4"/>
      <c r="O51" s="4"/>
      <c r="P51" s="4"/>
      <c r="Q51" s="4"/>
    </row>
    <row r="52" spans="1:17" ht="31.5" customHeight="1" x14ac:dyDescent="0.2">
      <c r="A52" s="311" t="s">
        <v>3393</v>
      </c>
      <c r="B52" s="379" t="s">
        <v>3394</v>
      </c>
      <c r="C52" s="378"/>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27425</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2"/>
      <c r="F8" s="333" t="s">
        <v>32</v>
      </c>
      <c r="G8" s="33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2"/>
      <c r="F10" s="333" t="s">
        <v>36</v>
      </c>
      <c r="G10" s="33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7" t="s">
        <v>41</v>
      </c>
      <c r="C15" s="328"/>
      <c r="D15" s="328"/>
      <c r="E15" s="328"/>
      <c r="F15" s="329"/>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247522.99</v>
      </c>
      <c r="I16" s="172">
        <f>'PR-RAS'!E6</f>
        <v>309340.51</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102176.99</v>
      </c>
      <c r="I17" s="172">
        <f>'PR-RAS'!E151</f>
        <v>94490.450000000012</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445170.64999999997</v>
      </c>
      <c r="I18" s="172">
        <f>'PR-RAS'!E645</f>
        <v>718916.52</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103702.89</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83345.989999999991</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83345.990000000005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777" zoomScaleNormal="100" workbookViewId="0">
      <selection activeCell="E819" sqref="E81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247522.99</v>
      </c>
      <c r="E6" s="53">
        <f>E7+E44+E50+E82+E106+E124+E133+E139</f>
        <v>309340.51</v>
      </c>
      <c r="F6" s="54">
        <f t="shared" ref="F6:F131" si="0">IF(D6&lt;&gt;0,IF(E6/D6&gt;=100,"&gt;&gt;100",E6/D6*100),"-")</f>
        <v>124.97445590811587</v>
      </c>
    </row>
    <row r="7" spans="1:25" ht="12.75" customHeight="1" x14ac:dyDescent="0.2">
      <c r="A7" s="55">
        <v>61</v>
      </c>
      <c r="B7" s="307" t="s">
        <v>57</v>
      </c>
      <c r="C7" s="52" t="s">
        <v>58</v>
      </c>
      <c r="D7" s="53">
        <f t="shared" ref="D7:E7" si="1">D8+D17+D23+D29+D37+D40</f>
        <v>126459.68</v>
      </c>
      <c r="E7" s="53">
        <f t="shared" si="1"/>
        <v>197996.78</v>
      </c>
      <c r="F7" s="54">
        <f t="shared" si="0"/>
        <v>156.56909775511056</v>
      </c>
    </row>
    <row r="8" spans="1:25" ht="12.75" customHeight="1" x14ac:dyDescent="0.2">
      <c r="A8" s="55">
        <v>611</v>
      </c>
      <c r="B8" s="87" t="s">
        <v>59</v>
      </c>
      <c r="C8" s="52" t="s">
        <v>60</v>
      </c>
      <c r="D8" s="53">
        <f t="shared" ref="D8:E8" si="2">SUM(D9:D14)-D15-D16</f>
        <v>110361.86</v>
      </c>
      <c r="E8" s="53">
        <f t="shared" si="2"/>
        <v>168685.5</v>
      </c>
      <c r="F8" s="54">
        <f t="shared" si="0"/>
        <v>152.84764138625425</v>
      </c>
    </row>
    <row r="9" spans="1:25" ht="12.75" customHeight="1" x14ac:dyDescent="0.2">
      <c r="A9" s="55">
        <v>6111</v>
      </c>
      <c r="B9" s="87" t="s">
        <v>61</v>
      </c>
      <c r="C9" s="52" t="s">
        <v>62</v>
      </c>
      <c r="D9" s="244">
        <v>110361.86</v>
      </c>
      <c r="E9" s="244">
        <v>168685.5</v>
      </c>
      <c r="F9" s="54">
        <f t="shared" si="0"/>
        <v>152.84764138625425</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13422.64</v>
      </c>
      <c r="E23" s="53">
        <f t="shared" si="4"/>
        <v>26662.699999999997</v>
      </c>
      <c r="F23" s="54">
        <f t="shared" si="0"/>
        <v>198.63976088161493</v>
      </c>
    </row>
    <row r="24" spans="1:6" ht="12.75" customHeight="1" x14ac:dyDescent="0.2">
      <c r="A24" s="55">
        <v>6131</v>
      </c>
      <c r="B24" s="87" t="s">
        <v>91</v>
      </c>
      <c r="C24" s="52" t="s">
        <v>92</v>
      </c>
      <c r="D24" s="244">
        <v>877.66</v>
      </c>
      <c r="E24" s="244">
        <v>459.76</v>
      </c>
      <c r="F24" s="54">
        <f t="shared" si="0"/>
        <v>52.384750358908917</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12544.98</v>
      </c>
      <c r="E27" s="244">
        <v>26202.94</v>
      </c>
      <c r="F27" s="54">
        <f t="shared" si="0"/>
        <v>208.87191529998455</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2675.18</v>
      </c>
      <c r="E29" s="53">
        <f t="shared" si="5"/>
        <v>2648.58</v>
      </c>
      <c r="F29" s="54">
        <f t="shared" si="0"/>
        <v>99.005674384527396</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2675.18</v>
      </c>
      <c r="E31" s="244">
        <v>2648.58</v>
      </c>
      <c r="F31" s="54">
        <f t="shared" si="0"/>
        <v>99.005674384527396</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95333.67</v>
      </c>
      <c r="E50" s="53">
        <f>E51+E54+E59+E62+E65+E68+E71+E74+E77</f>
        <v>90798.58</v>
      </c>
      <c r="F50" s="54">
        <f t="shared" si="0"/>
        <v>95.242929386857767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88406.83</v>
      </c>
      <c r="E59" s="53">
        <f t="shared" si="12"/>
        <v>90798.58</v>
      </c>
      <c r="F59" s="54">
        <f t="shared" si="0"/>
        <v>102.70539052242908</v>
      </c>
    </row>
    <row r="60" spans="1:6" ht="24" x14ac:dyDescent="0.2">
      <c r="A60" s="55">
        <v>6331</v>
      </c>
      <c r="B60" s="88" t="s">
        <v>163</v>
      </c>
      <c r="C60" s="52" t="s">
        <v>164</v>
      </c>
      <c r="D60" s="244">
        <v>85706.34</v>
      </c>
      <c r="E60" s="244">
        <v>87480.51</v>
      </c>
      <c r="F60" s="54">
        <f t="shared" si="0"/>
        <v>102.0700568942741</v>
      </c>
    </row>
    <row r="61" spans="1:6" ht="24" x14ac:dyDescent="0.2">
      <c r="A61" s="55">
        <v>6332</v>
      </c>
      <c r="B61" s="88" t="s">
        <v>165</v>
      </c>
      <c r="C61" s="52" t="s">
        <v>166</v>
      </c>
      <c r="D61" s="244">
        <v>2700.49</v>
      </c>
      <c r="E61" s="244">
        <v>3318.07</v>
      </c>
      <c r="F61" s="54">
        <f t="shared" si="0"/>
        <v>122.86918300012222</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6926.84</v>
      </c>
      <c r="E74" s="53">
        <f t="shared" si="17"/>
        <v>0</v>
      </c>
      <c r="F74" s="54">
        <f t="shared" si="0"/>
        <v>0</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6926.84</v>
      </c>
      <c r="E76" s="244"/>
      <c r="F76" s="54">
        <f t="shared" si="0"/>
        <v>0</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9046.4499999999989</v>
      </c>
      <c r="E82" s="53">
        <f t="shared" si="19"/>
        <v>10720.37</v>
      </c>
      <c r="F82" s="54">
        <f t="shared" si="0"/>
        <v>118.50361191406576</v>
      </c>
    </row>
    <row r="83" spans="1:6" ht="12.75" customHeight="1" x14ac:dyDescent="0.2">
      <c r="A83" s="55">
        <v>641</v>
      </c>
      <c r="B83" s="87" t="s">
        <v>209</v>
      </c>
      <c r="C83" s="52" t="s">
        <v>210</v>
      </c>
      <c r="D83" s="53">
        <f t="shared" ref="D83:E83" si="20">SUM(D84:D90)</f>
        <v>0.99</v>
      </c>
      <c r="E83" s="53">
        <f t="shared" si="20"/>
        <v>10.52</v>
      </c>
      <c r="F83" s="54">
        <f t="shared" si="0"/>
        <v>1062.6262626262626</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0.99</v>
      </c>
      <c r="E85" s="244">
        <v>1.62</v>
      </c>
      <c r="F85" s="54">
        <f t="shared" si="0"/>
        <v>163.63636363636365</v>
      </c>
    </row>
    <row r="86" spans="1:6" ht="12.75" customHeight="1" x14ac:dyDescent="0.2">
      <c r="A86" s="55">
        <v>6414</v>
      </c>
      <c r="B86" s="87" t="s">
        <v>215</v>
      </c>
      <c r="C86" s="52" t="s">
        <v>216</v>
      </c>
      <c r="D86" s="244">
        <v>0</v>
      </c>
      <c r="E86" s="244">
        <v>8.9</v>
      </c>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9045.4599999999991</v>
      </c>
      <c r="E91" s="53">
        <f t="shared" si="21"/>
        <v>10709.85</v>
      </c>
      <c r="F91" s="54">
        <f t="shared" si="0"/>
        <v>118.40028036164001</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975.49</v>
      </c>
      <c r="E93" s="244">
        <v>654.87</v>
      </c>
      <c r="F93" s="54">
        <f t="shared" si="0"/>
        <v>67.13241550400312</v>
      </c>
    </row>
    <row r="94" spans="1:6" ht="12.75" customHeight="1" x14ac:dyDescent="0.2">
      <c r="A94" s="55">
        <v>6423</v>
      </c>
      <c r="B94" s="87" t="s">
        <v>231</v>
      </c>
      <c r="C94" s="52" t="s">
        <v>232</v>
      </c>
      <c r="D94" s="244">
        <v>7215.2</v>
      </c>
      <c r="E94" s="244">
        <v>8605.2099999999991</v>
      </c>
      <c r="F94" s="54">
        <f t="shared" si="0"/>
        <v>119.26502383856304</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854.77</v>
      </c>
      <c r="E97" s="244">
        <v>1449.77</v>
      </c>
      <c r="F97" s="54">
        <f t="shared" si="0"/>
        <v>169.60936860208008</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16683.190000000002</v>
      </c>
      <c r="E106" s="53">
        <f t="shared" si="23"/>
        <v>9824.7799999999988</v>
      </c>
      <c r="F106" s="54">
        <f t="shared" si="0"/>
        <v>58.890296160386576</v>
      </c>
    </row>
    <row r="107" spans="1:6" ht="12.75" customHeight="1" x14ac:dyDescent="0.2">
      <c r="A107" s="55">
        <v>651</v>
      </c>
      <c r="B107" s="87" t="s">
        <v>257</v>
      </c>
      <c r="C107" s="52" t="s">
        <v>258</v>
      </c>
      <c r="D107" s="53">
        <f t="shared" ref="D107:E107" si="24">SUM(D108:D111)</f>
        <v>60.93</v>
      </c>
      <c r="E107" s="53">
        <f t="shared" si="24"/>
        <v>232.56</v>
      </c>
      <c r="F107" s="54">
        <f t="shared" si="0"/>
        <v>381.68389955686854</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60.93</v>
      </c>
      <c r="E111" s="244">
        <v>232.56</v>
      </c>
      <c r="F111" s="54">
        <f t="shared" si="0"/>
        <v>381.68389955686854</v>
      </c>
    </row>
    <row r="112" spans="1:6" ht="12.75" customHeight="1" x14ac:dyDescent="0.2">
      <c r="A112" s="55">
        <v>652</v>
      </c>
      <c r="B112" s="87" t="s">
        <v>267</v>
      </c>
      <c r="C112" s="52" t="s">
        <v>268</v>
      </c>
      <c r="D112" s="53">
        <f t="shared" ref="D112:E112" si="25">SUM(D113:D119)</f>
        <v>4384.88</v>
      </c>
      <c r="E112" s="53">
        <f t="shared" si="25"/>
        <v>3948.9900000000002</v>
      </c>
      <c r="F112" s="54">
        <f t="shared" si="0"/>
        <v>90.059249055846465</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38.14</v>
      </c>
      <c r="E114" s="244">
        <v>32.94</v>
      </c>
      <c r="F114" s="54">
        <f t="shared" si="0"/>
        <v>86.366019926586262</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4346.74</v>
      </c>
      <c r="E117" s="244">
        <v>3916.05</v>
      </c>
      <c r="F117" s="54">
        <f t="shared" si="0"/>
        <v>90.091654895392878</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12237.380000000001</v>
      </c>
      <c r="E120" s="53">
        <f t="shared" si="26"/>
        <v>5643.23</v>
      </c>
      <c r="F120" s="54">
        <f t="shared" si="0"/>
        <v>46.114691216583935</v>
      </c>
    </row>
    <row r="121" spans="1:6" ht="12.75" customHeight="1" x14ac:dyDescent="0.2">
      <c r="A121" s="55">
        <v>6531</v>
      </c>
      <c r="B121" s="87" t="s">
        <v>285</v>
      </c>
      <c r="C121" s="52" t="s">
        <v>286</v>
      </c>
      <c r="D121" s="244">
        <v>3693.71</v>
      </c>
      <c r="E121" s="244">
        <v>1968.19</v>
      </c>
      <c r="F121" s="54">
        <f t="shared" si="0"/>
        <v>53.284908669061728</v>
      </c>
    </row>
    <row r="122" spans="1:6" ht="12.75" customHeight="1" x14ac:dyDescent="0.2">
      <c r="A122" s="55">
        <v>6532</v>
      </c>
      <c r="B122" s="87" t="s">
        <v>287</v>
      </c>
      <c r="C122" s="52" t="s">
        <v>288</v>
      </c>
      <c r="D122" s="244">
        <v>8543.67</v>
      </c>
      <c r="E122" s="244">
        <v>3675.04</v>
      </c>
      <c r="F122" s="54">
        <f t="shared" si="0"/>
        <v>43.014769999309429</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c r="F135" s="54" t="str">
        <f t="shared" si="31"/>
        <v>-</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102176.99</v>
      </c>
      <c r="E151" s="53">
        <f t="shared" si="35"/>
        <v>94490.450000000012</v>
      </c>
      <c r="F151" s="54">
        <f t="shared" si="31"/>
        <v>92.477229951675028</v>
      </c>
    </row>
    <row r="152" spans="1:6" ht="12.75" customHeight="1" x14ac:dyDescent="0.2">
      <c r="A152" s="55">
        <v>31</v>
      </c>
      <c r="B152" s="87" t="s">
        <v>346</v>
      </c>
      <c r="C152" s="52" t="s">
        <v>347</v>
      </c>
      <c r="D152" s="53">
        <f t="shared" ref="D152:E152" si="36">D153+D158+D159</f>
        <v>25795.34</v>
      </c>
      <c r="E152" s="53">
        <f t="shared" si="36"/>
        <v>27356.66</v>
      </c>
      <c r="F152" s="54">
        <f t="shared" si="31"/>
        <v>106.05272115040934</v>
      </c>
    </row>
    <row r="153" spans="1:6" ht="12.75" customHeight="1" x14ac:dyDescent="0.2">
      <c r="A153" s="55">
        <v>311</v>
      </c>
      <c r="B153" s="87" t="s">
        <v>348</v>
      </c>
      <c r="C153" s="52" t="s">
        <v>349</v>
      </c>
      <c r="D153" s="53">
        <f t="shared" ref="D153:E153" si="37">SUM(D154:D157)</f>
        <v>21686.22</v>
      </c>
      <c r="E153" s="53">
        <f t="shared" si="37"/>
        <v>23001.41</v>
      </c>
      <c r="F153" s="54">
        <f t="shared" si="31"/>
        <v>106.06463459284284</v>
      </c>
    </row>
    <row r="154" spans="1:6" ht="12.75" customHeight="1" x14ac:dyDescent="0.2">
      <c r="A154" s="55">
        <v>3111</v>
      </c>
      <c r="B154" s="87" t="s">
        <v>350</v>
      </c>
      <c r="C154" s="52" t="s">
        <v>351</v>
      </c>
      <c r="D154" s="244">
        <v>21686.22</v>
      </c>
      <c r="E154" s="244">
        <v>23001.41</v>
      </c>
      <c r="F154" s="54">
        <f t="shared" si="31"/>
        <v>106.06463459284284</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530.89</v>
      </c>
      <c r="E158" s="244">
        <v>560</v>
      </c>
      <c r="F158" s="54">
        <f t="shared" si="31"/>
        <v>105.48324511669085</v>
      </c>
    </row>
    <row r="159" spans="1:6" ht="12.75" customHeight="1" x14ac:dyDescent="0.2">
      <c r="A159" s="55">
        <v>313</v>
      </c>
      <c r="B159" s="87" t="s">
        <v>360</v>
      </c>
      <c r="C159" s="52" t="s">
        <v>361</v>
      </c>
      <c r="D159" s="53">
        <f t="shared" ref="D159:E159" si="38">SUM(D160:D162)</f>
        <v>3578.23</v>
      </c>
      <c r="E159" s="53">
        <f t="shared" si="38"/>
        <v>3795.25</v>
      </c>
      <c r="F159" s="54">
        <f t="shared" si="31"/>
        <v>106.06500979534574</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3578.23</v>
      </c>
      <c r="E161" s="244">
        <v>3795.25</v>
      </c>
      <c r="F161" s="54">
        <f t="shared" si="31"/>
        <v>106.06500979534574</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26906.970000000005</v>
      </c>
      <c r="E163" s="53">
        <f t="shared" si="39"/>
        <v>28874.910000000003</v>
      </c>
      <c r="F163" s="54">
        <f t="shared" si="31"/>
        <v>107.31386700174713</v>
      </c>
    </row>
    <row r="164" spans="1:6" ht="12.75" customHeight="1" x14ac:dyDescent="0.2">
      <c r="A164" s="55">
        <v>321</v>
      </c>
      <c r="B164" s="87" t="s">
        <v>369</v>
      </c>
      <c r="C164" s="52" t="s">
        <v>370</v>
      </c>
      <c r="D164" s="53">
        <f t="shared" ref="D164:E164" si="40">SUM(D165:D168)</f>
        <v>1780.28</v>
      </c>
      <c r="E164" s="53">
        <f t="shared" si="40"/>
        <v>2424.2900000000004</v>
      </c>
      <c r="F164" s="54">
        <f t="shared" si="31"/>
        <v>136.17464668479118</v>
      </c>
    </row>
    <row r="165" spans="1:6" ht="12.75" customHeight="1" x14ac:dyDescent="0.2">
      <c r="A165" s="55">
        <v>3211</v>
      </c>
      <c r="B165" s="87" t="s">
        <v>371</v>
      </c>
      <c r="C165" s="52" t="s">
        <v>372</v>
      </c>
      <c r="D165" s="244">
        <v>0</v>
      </c>
      <c r="E165" s="244"/>
      <c r="F165" s="54" t="str">
        <f t="shared" si="31"/>
        <v>-</v>
      </c>
    </row>
    <row r="166" spans="1:6" ht="12.75" customHeight="1" x14ac:dyDescent="0.2">
      <c r="A166" s="55">
        <v>3212</v>
      </c>
      <c r="B166" s="87" t="s">
        <v>373</v>
      </c>
      <c r="C166" s="52" t="s">
        <v>374</v>
      </c>
      <c r="D166" s="244">
        <v>1432.54</v>
      </c>
      <c r="E166" s="244">
        <v>1501.64</v>
      </c>
      <c r="F166" s="54">
        <f t="shared" si="31"/>
        <v>104.82360003909142</v>
      </c>
    </row>
    <row r="167" spans="1:6" ht="12.75" customHeight="1" x14ac:dyDescent="0.2">
      <c r="A167" s="55">
        <v>3213</v>
      </c>
      <c r="B167" s="87" t="s">
        <v>375</v>
      </c>
      <c r="C167" s="52" t="s">
        <v>376</v>
      </c>
      <c r="D167" s="244">
        <v>159.27000000000001</v>
      </c>
      <c r="E167" s="244">
        <v>576.25</v>
      </c>
      <c r="F167" s="54">
        <f t="shared" si="31"/>
        <v>361.80699441200477</v>
      </c>
    </row>
    <row r="168" spans="1:6" ht="12.75" customHeight="1" x14ac:dyDescent="0.2">
      <c r="A168" s="55">
        <v>3214</v>
      </c>
      <c r="B168" s="87" t="s">
        <v>377</v>
      </c>
      <c r="C168" s="52" t="s">
        <v>378</v>
      </c>
      <c r="D168" s="244">
        <v>188.47</v>
      </c>
      <c r="E168" s="244">
        <v>346.4</v>
      </c>
      <c r="F168" s="54">
        <f t="shared" si="31"/>
        <v>183.79582957499866</v>
      </c>
    </row>
    <row r="169" spans="1:6" ht="12.75" customHeight="1" x14ac:dyDescent="0.2">
      <c r="A169" s="55">
        <v>322</v>
      </c>
      <c r="B169" s="87" t="s">
        <v>379</v>
      </c>
      <c r="C169" s="52" t="s">
        <v>380</v>
      </c>
      <c r="D169" s="53">
        <f t="shared" ref="D169:E169" si="41">SUM(D170:D176)</f>
        <v>7598.6100000000006</v>
      </c>
      <c r="E169" s="53">
        <f t="shared" si="41"/>
        <v>11778.9</v>
      </c>
      <c r="F169" s="54">
        <f t="shared" si="31"/>
        <v>155.01387753812867</v>
      </c>
    </row>
    <row r="170" spans="1:6" ht="12.75" customHeight="1" x14ac:dyDescent="0.2">
      <c r="A170" s="55">
        <v>3221</v>
      </c>
      <c r="B170" s="87" t="s">
        <v>381</v>
      </c>
      <c r="C170" s="52" t="s">
        <v>382</v>
      </c>
      <c r="D170" s="244">
        <v>723.58</v>
      </c>
      <c r="E170" s="244">
        <v>1034.1500000000001</v>
      </c>
      <c r="F170" s="54">
        <f t="shared" si="31"/>
        <v>142.92130794107078</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6870.77</v>
      </c>
      <c r="E172" s="244">
        <v>10193.85</v>
      </c>
      <c r="F172" s="54">
        <f t="shared" si="31"/>
        <v>148.3654670437229</v>
      </c>
    </row>
    <row r="173" spans="1:6" ht="12.75" customHeight="1" x14ac:dyDescent="0.2">
      <c r="A173" s="55">
        <v>3224</v>
      </c>
      <c r="B173" s="87" t="s">
        <v>387</v>
      </c>
      <c r="C173" s="52" t="s">
        <v>388</v>
      </c>
      <c r="D173" s="244">
        <v>4.26</v>
      </c>
      <c r="E173" s="244">
        <v>20.9</v>
      </c>
      <c r="F173" s="54">
        <f t="shared" si="31"/>
        <v>490.61032863849761</v>
      </c>
    </row>
    <row r="174" spans="1:6" ht="12.75" customHeight="1" x14ac:dyDescent="0.2">
      <c r="A174" s="55">
        <v>3225</v>
      </c>
      <c r="B174" s="87" t="s">
        <v>389</v>
      </c>
      <c r="C174" s="52" t="s">
        <v>390</v>
      </c>
      <c r="D174" s="244">
        <v>0</v>
      </c>
      <c r="E174" s="244">
        <v>530</v>
      </c>
      <c r="F174" s="54" t="str">
        <f t="shared" si="31"/>
        <v>-</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14939.630000000001</v>
      </c>
      <c r="E177" s="53">
        <f t="shared" si="42"/>
        <v>13327.39</v>
      </c>
      <c r="F177" s="54">
        <f t="shared" si="31"/>
        <v>89.208300339432753</v>
      </c>
    </row>
    <row r="178" spans="1:6" ht="12.75" customHeight="1" x14ac:dyDescent="0.2">
      <c r="A178" s="55">
        <v>3231</v>
      </c>
      <c r="B178" s="87" t="s">
        <v>397</v>
      </c>
      <c r="C178" s="52" t="s">
        <v>398</v>
      </c>
      <c r="D178" s="244">
        <v>812.47</v>
      </c>
      <c r="E178" s="244">
        <v>879.68</v>
      </c>
      <c r="F178" s="54">
        <f t="shared" si="31"/>
        <v>108.27230543897004</v>
      </c>
    </row>
    <row r="179" spans="1:6" ht="12.75" customHeight="1" x14ac:dyDescent="0.2">
      <c r="A179" s="55">
        <v>3232</v>
      </c>
      <c r="B179" s="87" t="s">
        <v>399</v>
      </c>
      <c r="C179" s="52" t="s">
        <v>400</v>
      </c>
      <c r="D179" s="244">
        <v>4263.88</v>
      </c>
      <c r="E179" s="244">
        <v>5067.8599999999997</v>
      </c>
      <c r="F179" s="54">
        <f t="shared" si="31"/>
        <v>118.85559631134083</v>
      </c>
    </row>
    <row r="180" spans="1:6" ht="12.75" customHeight="1" x14ac:dyDescent="0.2">
      <c r="A180" s="55">
        <v>3233</v>
      </c>
      <c r="B180" s="87" t="s">
        <v>401</v>
      </c>
      <c r="C180" s="52" t="s">
        <v>402</v>
      </c>
      <c r="D180" s="244">
        <v>414.76</v>
      </c>
      <c r="E180" s="244"/>
      <c r="F180" s="54">
        <f t="shared" si="31"/>
        <v>0</v>
      </c>
    </row>
    <row r="181" spans="1:6" ht="12.75" customHeight="1" x14ac:dyDescent="0.2">
      <c r="A181" s="55">
        <v>3234</v>
      </c>
      <c r="B181" s="87" t="s">
        <v>403</v>
      </c>
      <c r="C181" s="52" t="s">
        <v>404</v>
      </c>
      <c r="D181" s="244">
        <v>1260.3599999999999</v>
      </c>
      <c r="E181" s="244">
        <v>1431.22</v>
      </c>
      <c r="F181" s="54">
        <f t="shared" si="31"/>
        <v>113.55644419054873</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442.46</v>
      </c>
      <c r="E183" s="244">
        <v>1353.33</v>
      </c>
      <c r="F183" s="54">
        <f t="shared" si="31"/>
        <v>305.86493694345251</v>
      </c>
    </row>
    <row r="184" spans="1:6" ht="12.75" customHeight="1" x14ac:dyDescent="0.2">
      <c r="A184" s="55">
        <v>3237</v>
      </c>
      <c r="B184" s="87" t="s">
        <v>409</v>
      </c>
      <c r="C184" s="52" t="s">
        <v>410</v>
      </c>
      <c r="D184" s="244">
        <v>5233.83</v>
      </c>
      <c r="E184" s="244">
        <v>1265.46</v>
      </c>
      <c r="F184" s="54">
        <f t="shared" si="31"/>
        <v>24.178469686634838</v>
      </c>
    </row>
    <row r="185" spans="1:6" ht="12.75" customHeight="1" x14ac:dyDescent="0.2">
      <c r="A185" s="55">
        <v>3238</v>
      </c>
      <c r="B185" s="87" t="s">
        <v>411</v>
      </c>
      <c r="C185" s="52" t="s">
        <v>412</v>
      </c>
      <c r="D185" s="244">
        <v>1757.25</v>
      </c>
      <c r="E185" s="244">
        <v>2186.69</v>
      </c>
      <c r="F185" s="54">
        <f t="shared" si="31"/>
        <v>124.43818466353677</v>
      </c>
    </row>
    <row r="186" spans="1:6" ht="12.75" customHeight="1" x14ac:dyDescent="0.2">
      <c r="A186" s="55">
        <v>3239</v>
      </c>
      <c r="B186" s="87" t="s">
        <v>413</v>
      </c>
      <c r="C186" s="52" t="s">
        <v>414</v>
      </c>
      <c r="D186" s="244">
        <v>754.62</v>
      </c>
      <c r="E186" s="244">
        <v>1143.1500000000001</v>
      </c>
      <c r="F186" s="54">
        <f t="shared" si="31"/>
        <v>151.48684105907611</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2588.4499999999998</v>
      </c>
      <c r="E188" s="53">
        <f t="shared" si="43"/>
        <v>1344.33</v>
      </c>
      <c r="F188" s="54">
        <f t="shared" si="31"/>
        <v>51.935714423689852</v>
      </c>
    </row>
    <row r="189" spans="1:6" ht="12.75" customHeight="1" x14ac:dyDescent="0.2">
      <c r="A189" s="55">
        <v>3291</v>
      </c>
      <c r="B189" s="234" t="s">
        <v>419</v>
      </c>
      <c r="C189" s="52" t="s">
        <v>420</v>
      </c>
      <c r="D189" s="244">
        <v>792.64</v>
      </c>
      <c r="E189" s="244">
        <v>198.14</v>
      </c>
      <c r="F189" s="54">
        <f t="shared" si="31"/>
        <v>24.9974767864352</v>
      </c>
    </row>
    <row r="190" spans="1:6" ht="12.75" customHeight="1" x14ac:dyDescent="0.2">
      <c r="A190" s="55">
        <v>3292</v>
      </c>
      <c r="B190" s="87" t="s">
        <v>421</v>
      </c>
      <c r="C190" s="52" t="s">
        <v>422</v>
      </c>
      <c r="D190" s="244">
        <v>343.7</v>
      </c>
      <c r="E190" s="244">
        <v>151.74</v>
      </c>
      <c r="F190" s="54">
        <f t="shared" si="31"/>
        <v>44.148967122490546</v>
      </c>
    </row>
    <row r="191" spans="1:6" ht="12.75" customHeight="1" x14ac:dyDescent="0.2">
      <c r="A191" s="55">
        <v>3293</v>
      </c>
      <c r="B191" s="87" t="s">
        <v>423</v>
      </c>
      <c r="C191" s="52" t="s">
        <v>424</v>
      </c>
      <c r="D191" s="244">
        <v>154.88</v>
      </c>
      <c r="E191" s="244">
        <v>3.6</v>
      </c>
      <c r="F191" s="54">
        <f t="shared" si="31"/>
        <v>2.3243801652892566</v>
      </c>
    </row>
    <row r="192" spans="1:6" ht="12.75" customHeight="1" x14ac:dyDescent="0.2">
      <c r="A192" s="55">
        <v>3294</v>
      </c>
      <c r="B192" s="87" t="s">
        <v>425</v>
      </c>
      <c r="C192" s="52" t="s">
        <v>426</v>
      </c>
      <c r="D192" s="244">
        <v>828.23</v>
      </c>
      <c r="E192" s="244">
        <v>828.24</v>
      </c>
      <c r="F192" s="54">
        <f t="shared" si="31"/>
        <v>100.00120739408136</v>
      </c>
    </row>
    <row r="193" spans="1:6" ht="12.75" customHeight="1" x14ac:dyDescent="0.2">
      <c r="A193" s="55">
        <v>3295</v>
      </c>
      <c r="B193" s="87" t="s">
        <v>427</v>
      </c>
      <c r="C193" s="52" t="s">
        <v>428</v>
      </c>
      <c r="D193" s="244">
        <v>131.72999999999999</v>
      </c>
      <c r="E193" s="244">
        <v>162.61000000000001</v>
      </c>
      <c r="F193" s="54">
        <f t="shared" si="31"/>
        <v>123.44188871175892</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337.27</v>
      </c>
      <c r="E195" s="244"/>
      <c r="F195" s="54">
        <f t="shared" si="31"/>
        <v>0</v>
      </c>
    </row>
    <row r="196" spans="1:6" ht="12.75" customHeight="1" x14ac:dyDescent="0.2">
      <c r="A196" s="55">
        <v>34</v>
      </c>
      <c r="B196" s="234" t="s">
        <v>433</v>
      </c>
      <c r="C196" s="52" t="s">
        <v>434</v>
      </c>
      <c r="D196" s="53">
        <f t="shared" ref="D196:E196" si="44">D197+D202+D210</f>
        <v>374.51</v>
      </c>
      <c r="E196" s="53">
        <f t="shared" si="44"/>
        <v>216.8</v>
      </c>
      <c r="F196" s="54">
        <f t="shared" si="31"/>
        <v>57.888974927238259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374.51</v>
      </c>
      <c r="E210" s="53">
        <f t="shared" si="47"/>
        <v>216.8</v>
      </c>
      <c r="F210" s="54">
        <f t="shared" si="31"/>
        <v>57.888974927238259</v>
      </c>
    </row>
    <row r="211" spans="1:6" ht="12.75" customHeight="1" x14ac:dyDescent="0.2">
      <c r="A211" s="55">
        <v>3431</v>
      </c>
      <c r="B211" s="234" t="s">
        <v>463</v>
      </c>
      <c r="C211" s="52" t="s">
        <v>464</v>
      </c>
      <c r="D211" s="244">
        <v>374.51</v>
      </c>
      <c r="E211" s="244">
        <v>216.8</v>
      </c>
      <c r="F211" s="54">
        <f t="shared" si="31"/>
        <v>57.888974927238259</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25612.489999999998</v>
      </c>
      <c r="E224" s="53">
        <f t="shared" si="51"/>
        <v>13341.89</v>
      </c>
      <c r="F224" s="54">
        <f t="shared" ref="F224:F235" si="52">IF(D224&lt;&gt;0,IF(E224/D224&gt;=100,"&gt;&gt;100",E224/D224*100),"-")</f>
        <v>52.091342934638533</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25612.489999999998</v>
      </c>
      <c r="E236" s="53">
        <f t="shared" si="56"/>
        <v>13341.89</v>
      </c>
      <c r="F236" s="54">
        <f t="shared" ref="F236:F239" si="57">IF(D236&lt;&gt;0,IF(E236/D236&gt;=100,"&gt;&gt;100",E236/D236*100),"-")</f>
        <v>52.091342934638533</v>
      </c>
    </row>
    <row r="237" spans="1:6" ht="12.75" customHeight="1" x14ac:dyDescent="0.2">
      <c r="A237" s="55" t="s">
        <v>515</v>
      </c>
      <c r="B237" s="87" t="s">
        <v>516</v>
      </c>
      <c r="C237" s="52" t="s">
        <v>515</v>
      </c>
      <c r="D237" s="244">
        <v>12073.13</v>
      </c>
      <c r="E237" s="244">
        <v>13341.89</v>
      </c>
      <c r="F237" s="54">
        <f t="shared" si="57"/>
        <v>110.50895666658107</v>
      </c>
    </row>
    <row r="238" spans="1:6" ht="12.75" customHeight="1" x14ac:dyDescent="0.2">
      <c r="A238" s="55" t="s">
        <v>517</v>
      </c>
      <c r="B238" s="87" t="s">
        <v>518</v>
      </c>
      <c r="C238" s="52" t="s">
        <v>517</v>
      </c>
      <c r="D238" s="244">
        <v>13539.36</v>
      </c>
      <c r="E238" s="244"/>
      <c r="F238" s="54">
        <f t="shared" si="57"/>
        <v>0</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17362.22</v>
      </c>
      <c r="E252" s="53">
        <f t="shared" si="63"/>
        <v>16122.67</v>
      </c>
      <c r="F252" s="54">
        <f t="shared" ref="F252:F258" si="64">IF(D252&lt;&gt;0,IF(E252/D252&gt;=100,"&gt;&gt;100",E252/D252*100),"-")</f>
        <v>92.860648004690631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17362.22</v>
      </c>
      <c r="E259" s="53">
        <f t="shared" si="66"/>
        <v>16122.67</v>
      </c>
      <c r="F259" s="54">
        <f t="shared" ref="F259:F262" si="67">IF(D259&lt;&gt;0,IF(E259/D259&gt;=100,"&gt;&gt;100",E259/D259*100),"-")</f>
        <v>92.860648004690631</v>
      </c>
    </row>
    <row r="260" spans="1:6" ht="12.75" customHeight="1" x14ac:dyDescent="0.2">
      <c r="A260" s="55">
        <v>3721</v>
      </c>
      <c r="B260" s="87" t="s">
        <v>557</v>
      </c>
      <c r="C260" s="52" t="s">
        <v>558</v>
      </c>
      <c r="D260" s="244">
        <v>11228.35</v>
      </c>
      <c r="E260" s="244">
        <v>10890.9</v>
      </c>
      <c r="F260" s="54">
        <f t="shared" si="67"/>
        <v>96.994660836186966</v>
      </c>
    </row>
    <row r="261" spans="1:6" ht="12.75" customHeight="1" x14ac:dyDescent="0.2">
      <c r="A261" s="55">
        <v>3722</v>
      </c>
      <c r="B261" s="87" t="s">
        <v>559</v>
      </c>
      <c r="C261" s="52" t="s">
        <v>560</v>
      </c>
      <c r="D261" s="244">
        <v>6133.87</v>
      </c>
      <c r="E261" s="244">
        <v>5231.7700000000004</v>
      </c>
      <c r="F261" s="54">
        <f t="shared" si="67"/>
        <v>85.293134676802737</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6125.46</v>
      </c>
      <c r="E263" s="53">
        <f t="shared" si="68"/>
        <v>8577.52</v>
      </c>
      <c r="F263" s="54">
        <f t="shared" ref="F263:F267" si="69">IF(D263&lt;&gt;0,IF(E263/D263&gt;=100,"&gt;&gt;100",E263/D263*100),"-")</f>
        <v>140.03062627133309</v>
      </c>
    </row>
    <row r="264" spans="1:6" ht="12.75" customHeight="1" x14ac:dyDescent="0.2">
      <c r="A264" s="55">
        <v>381</v>
      </c>
      <c r="B264" s="87" t="s">
        <v>565</v>
      </c>
      <c r="C264" s="52" t="s">
        <v>566</v>
      </c>
      <c r="D264" s="53">
        <f t="shared" ref="D264:E264" si="70">SUM(D265:D267)</f>
        <v>6125.46</v>
      </c>
      <c r="E264" s="53">
        <f t="shared" si="70"/>
        <v>6377.52</v>
      </c>
      <c r="F264" s="54">
        <f t="shared" si="69"/>
        <v>104.11495626450913</v>
      </c>
    </row>
    <row r="265" spans="1:6" ht="12.75" customHeight="1" x14ac:dyDescent="0.2">
      <c r="A265" s="55">
        <v>3811</v>
      </c>
      <c r="B265" s="87" t="s">
        <v>567</v>
      </c>
      <c r="C265" s="52" t="s">
        <v>568</v>
      </c>
      <c r="D265" s="244">
        <v>6125.46</v>
      </c>
      <c r="E265" s="244">
        <v>6377.52</v>
      </c>
      <c r="F265" s="54">
        <f t="shared" si="69"/>
        <v>104.11495626450913</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2200</v>
      </c>
      <c r="F268" s="54" t="str">
        <f t="shared" ref="F268:F272" si="72">IF(D268&lt;&gt;0,IF(E268/D268&gt;=100,"&gt;&gt;100",E268/D268*100),"-")</f>
        <v>-</v>
      </c>
    </row>
    <row r="269" spans="1:6" ht="12.75" customHeight="1" x14ac:dyDescent="0.2">
      <c r="A269" s="55">
        <v>3821</v>
      </c>
      <c r="B269" s="87" t="s">
        <v>575</v>
      </c>
      <c r="C269" s="52" t="s">
        <v>576</v>
      </c>
      <c r="D269" s="244">
        <v>0</v>
      </c>
      <c r="E269" s="244">
        <v>2200</v>
      </c>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102176.99</v>
      </c>
      <c r="E289" s="53">
        <f t="shared" si="79"/>
        <v>94490.450000000012</v>
      </c>
      <c r="F289" s="54">
        <f t="shared" si="76"/>
        <v>92.477229951675028</v>
      </c>
    </row>
    <row r="290" spans="1:6" ht="12.75" customHeight="1" x14ac:dyDescent="0.2">
      <c r="A290" s="55" t="s">
        <v>606</v>
      </c>
      <c r="B290" s="87" t="s">
        <v>617</v>
      </c>
      <c r="C290" s="52" t="s">
        <v>618</v>
      </c>
      <c r="D290" s="53">
        <f>IF(D6&gt;=D289,D6-D289,0)</f>
        <v>145346</v>
      </c>
      <c r="E290" s="53">
        <f>IF(E6&gt;=E289,E6-E289,0)</f>
        <v>214850.06</v>
      </c>
      <c r="F290" s="54">
        <f t="shared" si="76"/>
        <v>147.81972672106559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305761.48</v>
      </c>
      <c r="E292" s="244">
        <v>522823.9</v>
      </c>
      <c r="F292" s="54">
        <f t="shared" si="76"/>
        <v>170.99076705149386</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130865.88</v>
      </c>
      <c r="E294" s="244">
        <v>138968.65</v>
      </c>
      <c r="F294" s="54">
        <f t="shared" si="76"/>
        <v>106.19165973590671</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258.01</v>
      </c>
      <c r="E298" s="53">
        <f t="shared" si="80"/>
        <v>0</v>
      </c>
      <c r="F298" s="54">
        <f t="shared" ref="F298:F418" si="81">IF(D298&lt;&gt;0,IF(E298/D298&gt;=100,"&gt;&gt;100",E298/D298*100),"-")</f>
        <v>0</v>
      </c>
    </row>
    <row r="299" spans="1:6" ht="12.75" customHeight="1" x14ac:dyDescent="0.2">
      <c r="A299" s="55">
        <v>71</v>
      </c>
      <c r="B299" s="87" t="s">
        <v>634</v>
      </c>
      <c r="C299" s="52" t="s">
        <v>635</v>
      </c>
      <c r="D299" s="53">
        <f t="shared" ref="D299:E299" si="82">D300+D304</f>
        <v>258.01</v>
      </c>
      <c r="E299" s="53">
        <f t="shared" si="82"/>
        <v>0</v>
      </c>
      <c r="F299" s="54">
        <f t="shared" si="81"/>
        <v>0</v>
      </c>
    </row>
    <row r="300" spans="1:6" ht="24" x14ac:dyDescent="0.2">
      <c r="A300" s="55">
        <v>711</v>
      </c>
      <c r="B300" s="87" t="s">
        <v>636</v>
      </c>
      <c r="C300" s="52" t="s">
        <v>637</v>
      </c>
      <c r="D300" s="53">
        <f t="shared" ref="D300:E300" si="83">SUM(D301:D303)</f>
        <v>258.01</v>
      </c>
      <c r="E300" s="53">
        <f t="shared" si="83"/>
        <v>0</v>
      </c>
      <c r="F300" s="54">
        <f t="shared" si="81"/>
        <v>0</v>
      </c>
    </row>
    <row r="301" spans="1:6" ht="12.75" customHeight="1" x14ac:dyDescent="0.2">
      <c r="A301" s="55">
        <v>7111</v>
      </c>
      <c r="B301" s="87" t="s">
        <v>638</v>
      </c>
      <c r="C301" s="52" t="s">
        <v>639</v>
      </c>
      <c r="D301" s="244">
        <v>258.01</v>
      </c>
      <c r="E301" s="244"/>
      <c r="F301" s="54">
        <f t="shared" si="81"/>
        <v>0</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6194.8399999999992</v>
      </c>
      <c r="E350" s="53">
        <f t="shared" si="95"/>
        <v>18757.439999999999</v>
      </c>
      <c r="F350" s="54">
        <f t="shared" si="81"/>
        <v>302.79135538609557</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6194.8399999999992</v>
      </c>
      <c r="E363" s="53">
        <f t="shared" si="99"/>
        <v>18757.439999999999</v>
      </c>
      <c r="F363" s="54">
        <f t="shared" si="81"/>
        <v>302.79135538609557</v>
      </c>
    </row>
    <row r="364" spans="1:6" ht="12.75" customHeight="1" x14ac:dyDescent="0.2">
      <c r="A364" s="55">
        <v>421</v>
      </c>
      <c r="B364" s="87" t="s">
        <v>756</v>
      </c>
      <c r="C364" s="52" t="s">
        <v>757</v>
      </c>
      <c r="D364" s="53">
        <f t="shared" ref="D364:E364" si="100">SUM(D365:D368)</f>
        <v>6194.8399999999992</v>
      </c>
      <c r="E364" s="53">
        <f t="shared" si="100"/>
        <v>18757.439999999999</v>
      </c>
      <c r="F364" s="54">
        <f t="shared" si="81"/>
        <v>302.79135538609557</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139.36000000000001</v>
      </c>
      <c r="E366" s="244">
        <v>18757.439999999999</v>
      </c>
      <c r="F366" s="54" t="str">
        <f t="shared" si="81"/>
        <v>&gt;&gt;100</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6055.48</v>
      </c>
      <c r="E368" s="244"/>
      <c r="F368" s="54">
        <f t="shared" si="81"/>
        <v>0</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5936.829999999999</v>
      </c>
      <c r="E408" s="53">
        <f t="shared" si="111"/>
        <v>18757.439999999999</v>
      </c>
      <c r="F408" s="54">
        <f t="shared" si="81"/>
        <v>315.95043145921312</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c r="F410" s="54" t="str">
        <f t="shared" si="81"/>
        <v>-</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247781</v>
      </c>
      <c r="E412" s="53">
        <f>E6+E298</f>
        <v>309340.51</v>
      </c>
      <c r="F412" s="54">
        <f t="shared" si="81"/>
        <v>124.84432220388166</v>
      </c>
    </row>
    <row r="413" spans="1:6" ht="12.75" customHeight="1" x14ac:dyDescent="0.2">
      <c r="A413" s="55" t="s">
        <v>606</v>
      </c>
      <c r="B413" s="87" t="s">
        <v>829</v>
      </c>
      <c r="C413" s="52" t="s">
        <v>830</v>
      </c>
      <c r="D413" s="53">
        <f t="shared" ref="D413:E413" si="112">D289+D350</f>
        <v>108371.83</v>
      </c>
      <c r="E413" s="53">
        <f t="shared" si="112"/>
        <v>113247.89000000001</v>
      </c>
      <c r="F413" s="54">
        <f t="shared" si="81"/>
        <v>104.49937958969598</v>
      </c>
    </row>
    <row r="414" spans="1:6" ht="12.75" customHeight="1" x14ac:dyDescent="0.2">
      <c r="A414" s="55" t="s">
        <v>606</v>
      </c>
      <c r="B414" s="87" t="s">
        <v>831</v>
      </c>
      <c r="C414" s="52" t="s">
        <v>832</v>
      </c>
      <c r="D414" s="53">
        <f t="shared" ref="D414:E414" si="113">IF(D412&gt;=D413,D412-D413,0)</f>
        <v>139409.16999999998</v>
      </c>
      <c r="E414" s="53">
        <f t="shared" si="113"/>
        <v>196092.62</v>
      </c>
      <c r="F414" s="54">
        <f t="shared" si="81"/>
        <v>140.65977152005138</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305761.48</v>
      </c>
      <c r="E416" s="53">
        <f t="shared" si="115"/>
        <v>522823.9</v>
      </c>
      <c r="F416" s="54">
        <f t="shared" si="81"/>
        <v>170.99076705149386</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130865.88</v>
      </c>
      <c r="E418" s="64">
        <f t="shared" si="117"/>
        <v>138968.65</v>
      </c>
      <c r="F418" s="59">
        <f t="shared" si="81"/>
        <v>106.19165973590671</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247781</v>
      </c>
      <c r="E639" s="53">
        <f t="shared" si="180"/>
        <v>309340.51</v>
      </c>
      <c r="F639" s="54">
        <f t="shared" si="119"/>
        <v>124.84432220388166</v>
      </c>
    </row>
    <row r="640" spans="1:6" ht="12.75" customHeight="1" x14ac:dyDescent="0.2">
      <c r="A640" s="55" t="s">
        <v>606</v>
      </c>
      <c r="B640" s="87" t="s">
        <v>1275</v>
      </c>
      <c r="C640" s="52" t="s">
        <v>1276</v>
      </c>
      <c r="D640" s="53">
        <f t="shared" ref="D640:E640" si="181">D413+D528</f>
        <v>108371.83</v>
      </c>
      <c r="E640" s="53">
        <f t="shared" si="181"/>
        <v>113247.89000000001</v>
      </c>
      <c r="F640" s="54">
        <f t="shared" si="119"/>
        <v>104.49937958969598</v>
      </c>
    </row>
    <row r="641" spans="1:6" ht="12.75" customHeight="1" x14ac:dyDescent="0.2">
      <c r="A641" s="55" t="s">
        <v>606</v>
      </c>
      <c r="B641" s="87" t="s">
        <v>1277</v>
      </c>
      <c r="C641" s="52" t="s">
        <v>1278</v>
      </c>
      <c r="D641" s="53">
        <f t="shared" ref="D641:E641" si="182">IF(D639&gt;=D640,D639-D640,0)</f>
        <v>139409.16999999998</v>
      </c>
      <c r="E641" s="53">
        <f t="shared" si="182"/>
        <v>196092.62</v>
      </c>
      <c r="F641" s="54">
        <f t="shared" si="119"/>
        <v>140.65977152005138</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305761.48</v>
      </c>
      <c r="E643" s="53">
        <f t="shared" si="184"/>
        <v>522823.9</v>
      </c>
      <c r="F643" s="54">
        <f t="shared" si="119"/>
        <v>170.99076705149386</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445170.64999999997</v>
      </c>
      <c r="E645" s="53">
        <f t="shared" si="186"/>
        <v>718916.52</v>
      </c>
      <c r="F645" s="54">
        <f t="shared" si="119"/>
        <v>161.49234456494381</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336658.62</v>
      </c>
      <c r="E649" s="244">
        <v>559935.26</v>
      </c>
      <c r="F649" s="54">
        <f t="shared" ref="F649:F724" si="188">IF(D649&lt;&gt;0,IF(E649/D649&gt;=100,"&gt;&gt;100",E649/D649*100),"-")</f>
        <v>166.3213792060337</v>
      </c>
    </row>
    <row r="650" spans="1:6" ht="12.75" customHeight="1" x14ac:dyDescent="0.2">
      <c r="A650" s="55" t="s">
        <v>1294</v>
      </c>
      <c r="B650" s="87" t="s">
        <v>1295</v>
      </c>
      <c r="C650" s="52" t="s">
        <v>1294</v>
      </c>
      <c r="D650" s="244">
        <v>255594.23</v>
      </c>
      <c r="E650" s="244">
        <v>315408.15999999997</v>
      </c>
      <c r="F650" s="54">
        <f t="shared" si="188"/>
        <v>123.40190934670159</v>
      </c>
    </row>
    <row r="651" spans="1:6" ht="12.75" customHeight="1" x14ac:dyDescent="0.2">
      <c r="A651" s="55" t="s">
        <v>1296</v>
      </c>
      <c r="B651" s="87" t="s">
        <v>1297</v>
      </c>
      <c r="C651" s="52" t="s">
        <v>1296</v>
      </c>
      <c r="D651" s="244">
        <v>128447.37</v>
      </c>
      <c r="E651" s="244">
        <v>139672.44399999999</v>
      </c>
      <c r="F651" s="54">
        <f t="shared" si="188"/>
        <v>108.73904541603304</v>
      </c>
    </row>
    <row r="652" spans="1:6" ht="24" x14ac:dyDescent="0.2">
      <c r="A652" s="55">
        <v>11</v>
      </c>
      <c r="B652" s="87" t="s">
        <v>1298</v>
      </c>
      <c r="C652" s="52" t="s">
        <v>1299</v>
      </c>
      <c r="D652" s="53">
        <f t="shared" ref="D652:E652" si="189">+D649+D650-D651</f>
        <v>463805.48</v>
      </c>
      <c r="E652" s="53">
        <f t="shared" si="189"/>
        <v>735670.97599999991</v>
      </c>
      <c r="F652" s="54">
        <f t="shared" si="188"/>
        <v>158.6162750815277</v>
      </c>
    </row>
    <row r="653" spans="1:6" ht="24" x14ac:dyDescent="0.2">
      <c r="A653" s="55" t="s">
        <v>606</v>
      </c>
      <c r="B653" s="87" t="s">
        <v>1300</v>
      </c>
      <c r="C653" s="52" t="s">
        <v>1301</v>
      </c>
      <c r="D653" s="264">
        <v>5</v>
      </c>
      <c r="E653" s="264">
        <v>5</v>
      </c>
      <c r="F653" s="54">
        <f t="shared" si="188"/>
        <v>100</v>
      </c>
    </row>
    <row r="654" spans="1:6" ht="24" x14ac:dyDescent="0.2">
      <c r="A654" s="55" t="s">
        <v>606</v>
      </c>
      <c r="B654" s="87" t="s">
        <v>1302</v>
      </c>
      <c r="C654" s="52" t="s">
        <v>1303</v>
      </c>
      <c r="D654" s="264">
        <v>0</v>
      </c>
      <c r="E654" s="264"/>
      <c r="F654" s="54" t="str">
        <f t="shared" si="188"/>
        <v>-</v>
      </c>
    </row>
    <row r="655" spans="1:6" ht="12.75" customHeight="1" x14ac:dyDescent="0.2">
      <c r="A655" s="55" t="s">
        <v>606</v>
      </c>
      <c r="B655" s="87" t="s">
        <v>1304</v>
      </c>
      <c r="C655" s="52" t="s">
        <v>1305</v>
      </c>
      <c r="D655" s="264">
        <v>5</v>
      </c>
      <c r="E655" s="264">
        <v>5</v>
      </c>
      <c r="F655" s="54">
        <f t="shared" si="188"/>
        <v>100</v>
      </c>
    </row>
    <row r="656" spans="1:6" ht="12.75" customHeight="1" x14ac:dyDescent="0.2">
      <c r="A656" s="55" t="s">
        <v>606</v>
      </c>
      <c r="B656" s="87" t="s">
        <v>1306</v>
      </c>
      <c r="C656" s="52" t="s">
        <v>1307</v>
      </c>
      <c r="D656" s="264">
        <v>0</v>
      </c>
      <c r="E656" s="264"/>
      <c r="F656" s="54" t="str">
        <f t="shared" si="188"/>
        <v>-</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85706.34</v>
      </c>
      <c r="E661" s="244">
        <v>87480.51</v>
      </c>
      <c r="F661" s="54">
        <f t="shared" si="188"/>
        <v>102.0700568942741</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2700.49</v>
      </c>
      <c r="E665" s="244">
        <v>3318.07</v>
      </c>
      <c r="F665" s="54">
        <f t="shared" si="188"/>
        <v>122.86918300012222</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6926.84</v>
      </c>
      <c r="E698" s="244"/>
      <c r="F698" s="54">
        <f t="shared" si="188"/>
        <v>0</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1432.54</v>
      </c>
      <c r="E718" s="244">
        <v>1501.64</v>
      </c>
      <c r="F718" s="54">
        <f t="shared" si="188"/>
        <v>104.82360003909142</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240.14</v>
      </c>
      <c r="E722" s="244"/>
      <c r="F722" s="54">
        <f t="shared" si="188"/>
        <v>0</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792.64</v>
      </c>
      <c r="E725" s="244">
        <v>198.14</v>
      </c>
      <c r="F725" s="54">
        <f t="shared" ref="F725:F979" si="190">IF(D725&lt;&gt;0,IF(E725/D725&gt;=100,"&gt;&gt;100",E725/D725*100),"-")</f>
        <v>24.9974767864352</v>
      </c>
    </row>
    <row r="726" spans="1:6" ht="12.75" customHeight="1" x14ac:dyDescent="0.2">
      <c r="A726" s="55" t="s">
        <v>1429</v>
      </c>
      <c r="B726" s="87" t="s">
        <v>1430</v>
      </c>
      <c r="C726" s="52" t="s">
        <v>1429</v>
      </c>
      <c r="D726" s="244">
        <v>151.77000000000001</v>
      </c>
      <c r="E726" s="313">
        <v>151.74</v>
      </c>
      <c r="F726" s="54">
        <f t="shared" si="190"/>
        <v>99.980233247677404</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79.63</v>
      </c>
      <c r="E816" s="244">
        <v>100</v>
      </c>
      <c r="F816" s="54">
        <f t="shared" si="190"/>
        <v>125.5808112520407</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11148.72</v>
      </c>
      <c r="E823" s="244">
        <v>10790.9</v>
      </c>
      <c r="F823" s="54">
        <f t="shared" si="190"/>
        <v>96.790483571208171</v>
      </c>
    </row>
    <row r="824" spans="1:6" ht="12.75" customHeight="1" x14ac:dyDescent="0.2">
      <c r="A824" s="55">
        <v>37221</v>
      </c>
      <c r="B824" s="87" t="s">
        <v>1625</v>
      </c>
      <c r="C824" s="52" t="s">
        <v>1626</v>
      </c>
      <c r="D824" s="244">
        <v>5681.07</v>
      </c>
      <c r="E824" s="244">
        <v>4883.1099999999997</v>
      </c>
      <c r="F824" s="54">
        <f t="shared" si="190"/>
        <v>85.954054429887321</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452.8</v>
      </c>
      <c r="E826" s="244">
        <v>348.66</v>
      </c>
      <c r="F826" s="54">
        <f t="shared" si="190"/>
        <v>77.000883392226143</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0" workbookViewId="0">
      <selection activeCell="D20" sqref="D2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103702.89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115485.54000000001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96728.1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27356.66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28874.91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216.8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16122.67</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24157.06</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18757.439999999999</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135842.44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116737.76</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26600.47</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41150.639999999999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580.53</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16140.67</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32265.45</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19104.68</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83345.989999999991</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83345.990000000005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83345.990000000005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7</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27425</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SUM(E20:E273)</f>
        <v>0</v>
      </c>
      <c r="F19" s="73">
        <f>SUM(F20:F273)</f>
        <v>7</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1</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Pereško</cp:lastModifiedBy>
  <cp:lastPrinted>2023-04-04T12:34:41Z</cp:lastPrinted>
  <dcterms:created xsi:type="dcterms:W3CDTF">2022-04-01T05:14:30Z</dcterms:created>
  <dcterms:modified xsi:type="dcterms:W3CDTF">2023-04-04T12:36:43Z</dcterms:modified>
</cp:coreProperties>
</file>